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255" windowHeight="7751"/>
  </bookViews>
  <sheets>
    <sheet name="PCUD TOAN TRUONG" sheetId="1" r:id="rId1"/>
    <sheet name="KIEM CHUC" sheetId="2" r:id="rId2"/>
    <sheet name="Sheet3" sheetId="3" r:id="rId3"/>
  </sheets>
  <definedNames>
    <definedName name="_xlnm._FilterDatabase" localSheetId="0" hidden="1">'PCUD TOAN TRUONG'!$B$8:$K$201</definedName>
    <definedName name="_xlnm.Print_Area" localSheetId="0">'PCUD TOAN TRUONG'!$A$1:$M$201</definedName>
    <definedName name="_xlnm.Print_Titles" localSheetId="1">'KIEM CHUC'!$7:$9</definedName>
    <definedName name="_xlnm.Print_Titles" localSheetId="0">'PCUD TOAN TRUONG'!$5:$8</definedName>
  </definedNames>
  <calcPr calcId="145621"/>
</workbook>
</file>

<file path=xl/calcChain.xml><?xml version="1.0" encoding="utf-8"?>
<calcChain xmlns="http://schemas.openxmlformats.org/spreadsheetml/2006/main">
  <c r="K200" i="1" l="1"/>
  <c r="K195" i="1"/>
  <c r="G200" i="1"/>
  <c r="G199" i="1"/>
  <c r="I199" i="1" s="1"/>
  <c r="K199" i="1" s="1"/>
  <c r="G186" i="1"/>
  <c r="I186" i="1" s="1"/>
  <c r="K186" i="1" s="1"/>
  <c r="G187" i="1"/>
  <c r="I187" i="1" s="1"/>
  <c r="K187" i="1" s="1"/>
  <c r="G188" i="1"/>
  <c r="I188" i="1" s="1"/>
  <c r="K188" i="1" s="1"/>
  <c r="G189" i="1"/>
  <c r="I189" i="1" s="1"/>
  <c r="K189" i="1" s="1"/>
  <c r="G190" i="1"/>
  <c r="I190" i="1" s="1"/>
  <c r="K190" i="1" s="1"/>
  <c r="G191" i="1"/>
  <c r="I191" i="1" s="1"/>
  <c r="K191" i="1" s="1"/>
  <c r="G192" i="1"/>
  <c r="I192" i="1" s="1"/>
  <c r="K192" i="1" s="1"/>
  <c r="G193" i="1"/>
  <c r="I193" i="1" s="1"/>
  <c r="K193" i="1" s="1"/>
  <c r="G194" i="1"/>
  <c r="I194" i="1" s="1"/>
  <c r="K194" i="1" s="1"/>
  <c r="G195" i="1"/>
  <c r="G196" i="1"/>
  <c r="I196" i="1" s="1"/>
  <c r="K196" i="1" s="1"/>
  <c r="G197" i="1"/>
  <c r="I197" i="1" s="1"/>
  <c r="K197" i="1" s="1"/>
  <c r="G185" i="1"/>
  <c r="I185" i="1" s="1"/>
  <c r="K185" i="1" s="1"/>
  <c r="G175" i="1"/>
  <c r="I175" i="1" s="1"/>
  <c r="K175" i="1" s="1"/>
  <c r="G176" i="1"/>
  <c r="I176" i="1" s="1"/>
  <c r="K176" i="1" s="1"/>
  <c r="G177" i="1"/>
  <c r="I177" i="1" s="1"/>
  <c r="K177" i="1" s="1"/>
  <c r="G178" i="1"/>
  <c r="I178" i="1" s="1"/>
  <c r="K178" i="1" s="1"/>
  <c r="G179" i="1"/>
  <c r="I179" i="1" s="1"/>
  <c r="K179" i="1" s="1"/>
  <c r="G180" i="1"/>
  <c r="I180" i="1" s="1"/>
  <c r="K180" i="1" s="1"/>
  <c r="G181" i="1"/>
  <c r="I181" i="1" s="1"/>
  <c r="K181" i="1" s="1"/>
  <c r="G182" i="1"/>
  <c r="I182" i="1" s="1"/>
  <c r="K182" i="1" s="1"/>
  <c r="G183" i="1"/>
  <c r="I183" i="1" s="1"/>
  <c r="K183" i="1" s="1"/>
  <c r="G174" i="1"/>
  <c r="I174" i="1" s="1"/>
  <c r="K174" i="1" s="1"/>
  <c r="G166" i="1"/>
  <c r="I166" i="1" s="1"/>
  <c r="K166" i="1" s="1"/>
  <c r="G167" i="1"/>
  <c r="I167" i="1" s="1"/>
  <c r="K167" i="1" s="1"/>
  <c r="G168" i="1"/>
  <c r="I168" i="1" s="1"/>
  <c r="K168" i="1" s="1"/>
  <c r="G169" i="1"/>
  <c r="I169" i="1" s="1"/>
  <c r="K169" i="1" s="1"/>
  <c r="G170" i="1"/>
  <c r="I170" i="1" s="1"/>
  <c r="K170" i="1" s="1"/>
  <c r="G171" i="1"/>
  <c r="I171" i="1" s="1"/>
  <c r="K171" i="1" s="1"/>
  <c r="G172" i="1"/>
  <c r="I172" i="1" s="1"/>
  <c r="K172" i="1" s="1"/>
  <c r="G165" i="1"/>
  <c r="I165" i="1" s="1"/>
  <c r="K165" i="1" s="1"/>
  <c r="G146" i="1"/>
  <c r="I146" i="1" s="1"/>
  <c r="K146" i="1" s="1"/>
  <c r="G147" i="1"/>
  <c r="I147" i="1" s="1"/>
  <c r="K147" i="1" s="1"/>
  <c r="G148" i="1"/>
  <c r="I148" i="1" s="1"/>
  <c r="K148" i="1" s="1"/>
  <c r="G149" i="1"/>
  <c r="I149" i="1" s="1"/>
  <c r="K149" i="1" s="1"/>
  <c r="G150" i="1"/>
  <c r="I150" i="1" s="1"/>
  <c r="K150" i="1" s="1"/>
  <c r="G151" i="1"/>
  <c r="I151" i="1" s="1"/>
  <c r="K151" i="1" s="1"/>
  <c r="G152" i="1"/>
  <c r="I152" i="1" s="1"/>
  <c r="K152" i="1" s="1"/>
  <c r="G153" i="1"/>
  <c r="I153" i="1" s="1"/>
  <c r="K153" i="1" s="1"/>
  <c r="G154" i="1"/>
  <c r="I154" i="1" s="1"/>
  <c r="K154" i="1" s="1"/>
  <c r="G155" i="1"/>
  <c r="I155" i="1" s="1"/>
  <c r="K155" i="1" s="1"/>
  <c r="G156" i="1"/>
  <c r="I156" i="1" s="1"/>
  <c r="K156" i="1" s="1"/>
  <c r="G157" i="1"/>
  <c r="I157" i="1" s="1"/>
  <c r="K157" i="1" s="1"/>
  <c r="G158" i="1"/>
  <c r="I158" i="1" s="1"/>
  <c r="K158" i="1" s="1"/>
  <c r="G159" i="1"/>
  <c r="I159" i="1" s="1"/>
  <c r="K159" i="1" s="1"/>
  <c r="G160" i="1"/>
  <c r="I160" i="1" s="1"/>
  <c r="K160" i="1" s="1"/>
  <c r="G161" i="1"/>
  <c r="I161" i="1" s="1"/>
  <c r="K161" i="1" s="1"/>
  <c r="G162" i="1"/>
  <c r="I162" i="1" s="1"/>
  <c r="K162" i="1" s="1"/>
  <c r="G163" i="1"/>
  <c r="I163" i="1" s="1"/>
  <c r="K163" i="1" s="1"/>
  <c r="G145" i="1"/>
  <c r="I145" i="1" s="1"/>
  <c r="K145" i="1" s="1"/>
  <c r="G115" i="1"/>
  <c r="I115" i="1" s="1"/>
  <c r="K115" i="1" s="1"/>
  <c r="G116" i="1"/>
  <c r="I116" i="1" s="1"/>
  <c r="K116" i="1" s="1"/>
  <c r="G117" i="1"/>
  <c r="I117" i="1" s="1"/>
  <c r="K117" i="1" s="1"/>
  <c r="G118" i="1"/>
  <c r="I118" i="1" s="1"/>
  <c r="K118" i="1" s="1"/>
  <c r="G119" i="1"/>
  <c r="I119" i="1" s="1"/>
  <c r="K119" i="1" s="1"/>
  <c r="G120" i="1"/>
  <c r="I120" i="1" s="1"/>
  <c r="K120" i="1" s="1"/>
  <c r="G121" i="1"/>
  <c r="I121" i="1" s="1"/>
  <c r="K121" i="1" s="1"/>
  <c r="G122" i="1"/>
  <c r="I122" i="1" s="1"/>
  <c r="K122" i="1" s="1"/>
  <c r="G123" i="1"/>
  <c r="I123" i="1" s="1"/>
  <c r="K123" i="1" s="1"/>
  <c r="G124" i="1"/>
  <c r="I124" i="1" s="1"/>
  <c r="K124" i="1" s="1"/>
  <c r="G125" i="1"/>
  <c r="I125" i="1" s="1"/>
  <c r="K125" i="1" s="1"/>
  <c r="G126" i="1"/>
  <c r="I126" i="1" s="1"/>
  <c r="K126" i="1" s="1"/>
  <c r="G127" i="1"/>
  <c r="I127" i="1" s="1"/>
  <c r="K127" i="1" s="1"/>
  <c r="G128" i="1"/>
  <c r="I128" i="1" s="1"/>
  <c r="K128" i="1" s="1"/>
  <c r="G129" i="1"/>
  <c r="I129" i="1" s="1"/>
  <c r="K129" i="1" s="1"/>
  <c r="G130" i="1"/>
  <c r="I130" i="1" s="1"/>
  <c r="K130" i="1" s="1"/>
  <c r="G131" i="1"/>
  <c r="I131" i="1" s="1"/>
  <c r="K131" i="1" s="1"/>
  <c r="G132" i="1"/>
  <c r="I132" i="1" s="1"/>
  <c r="K132" i="1" s="1"/>
  <c r="G133" i="1"/>
  <c r="I133" i="1" s="1"/>
  <c r="K133" i="1" s="1"/>
  <c r="G134" i="1"/>
  <c r="I134" i="1" s="1"/>
  <c r="K134" i="1" s="1"/>
  <c r="G135" i="1"/>
  <c r="I135" i="1" s="1"/>
  <c r="K135" i="1" s="1"/>
  <c r="G136" i="1"/>
  <c r="I136" i="1" s="1"/>
  <c r="K136" i="1" s="1"/>
  <c r="G137" i="1"/>
  <c r="I137" i="1" s="1"/>
  <c r="K137" i="1" s="1"/>
  <c r="G138" i="1"/>
  <c r="I138" i="1" s="1"/>
  <c r="K138" i="1" s="1"/>
  <c r="G139" i="1"/>
  <c r="I139" i="1" s="1"/>
  <c r="K139" i="1" s="1"/>
  <c r="G140" i="1"/>
  <c r="I140" i="1" s="1"/>
  <c r="K140" i="1" s="1"/>
  <c r="G141" i="1"/>
  <c r="I141" i="1" s="1"/>
  <c r="K141" i="1" s="1"/>
  <c r="G142" i="1"/>
  <c r="I142" i="1" s="1"/>
  <c r="K142" i="1" s="1"/>
  <c r="G143" i="1"/>
  <c r="I143" i="1" s="1"/>
  <c r="K143" i="1" s="1"/>
  <c r="G114" i="1"/>
  <c r="I114" i="1" s="1"/>
  <c r="K114" i="1" s="1"/>
  <c r="G87" i="1"/>
  <c r="I87" i="1" s="1"/>
  <c r="K87" i="1" s="1"/>
  <c r="G88" i="1"/>
  <c r="I88" i="1" s="1"/>
  <c r="K88" i="1" s="1"/>
  <c r="G89" i="1"/>
  <c r="I89" i="1" s="1"/>
  <c r="K89" i="1" s="1"/>
  <c r="G90" i="1"/>
  <c r="I90" i="1" s="1"/>
  <c r="K90" i="1" s="1"/>
  <c r="G91" i="1"/>
  <c r="I91" i="1" s="1"/>
  <c r="K91" i="1" s="1"/>
  <c r="G92" i="1"/>
  <c r="I92" i="1" s="1"/>
  <c r="K92" i="1" s="1"/>
  <c r="G93" i="1"/>
  <c r="I93" i="1" s="1"/>
  <c r="K93" i="1" s="1"/>
  <c r="G94" i="1"/>
  <c r="I94" i="1" s="1"/>
  <c r="K94" i="1" s="1"/>
  <c r="G95" i="1"/>
  <c r="I95" i="1" s="1"/>
  <c r="K95" i="1" s="1"/>
  <c r="G96" i="1"/>
  <c r="I96" i="1" s="1"/>
  <c r="K96" i="1" s="1"/>
  <c r="G97" i="1"/>
  <c r="I97" i="1" s="1"/>
  <c r="K97" i="1" s="1"/>
  <c r="G98" i="1"/>
  <c r="I98" i="1" s="1"/>
  <c r="K98" i="1" s="1"/>
  <c r="G99" i="1"/>
  <c r="I99" i="1" s="1"/>
  <c r="K99" i="1" s="1"/>
  <c r="G100" i="1"/>
  <c r="I100" i="1" s="1"/>
  <c r="K100" i="1" s="1"/>
  <c r="G101" i="1"/>
  <c r="I101" i="1" s="1"/>
  <c r="K101" i="1" s="1"/>
  <c r="G102" i="1"/>
  <c r="I102" i="1" s="1"/>
  <c r="K102" i="1" s="1"/>
  <c r="G103" i="1"/>
  <c r="I103" i="1" s="1"/>
  <c r="K103" i="1" s="1"/>
  <c r="G104" i="1"/>
  <c r="I104" i="1" s="1"/>
  <c r="K104" i="1" s="1"/>
  <c r="G105" i="1"/>
  <c r="I105" i="1" s="1"/>
  <c r="K105" i="1" s="1"/>
  <c r="G106" i="1"/>
  <c r="I106" i="1" s="1"/>
  <c r="K106" i="1" s="1"/>
  <c r="G107" i="1"/>
  <c r="I107" i="1" s="1"/>
  <c r="K107" i="1" s="1"/>
  <c r="G108" i="1"/>
  <c r="I108" i="1" s="1"/>
  <c r="K108" i="1" s="1"/>
  <c r="G109" i="1"/>
  <c r="I109" i="1" s="1"/>
  <c r="K109" i="1" s="1"/>
  <c r="G110" i="1"/>
  <c r="I110" i="1" s="1"/>
  <c r="K110" i="1" s="1"/>
  <c r="G111" i="1"/>
  <c r="I111" i="1" s="1"/>
  <c r="K111" i="1" s="1"/>
  <c r="G112" i="1"/>
  <c r="I112" i="1" s="1"/>
  <c r="K112" i="1" s="1"/>
  <c r="G86" i="1"/>
  <c r="I86" i="1" s="1"/>
  <c r="K86" i="1" s="1"/>
  <c r="G61" i="1"/>
  <c r="I61" i="1" s="1"/>
  <c r="K61" i="1" s="1"/>
  <c r="G62" i="1"/>
  <c r="I62" i="1" s="1"/>
  <c r="K62" i="1" s="1"/>
  <c r="G63" i="1"/>
  <c r="I63" i="1" s="1"/>
  <c r="K63" i="1" s="1"/>
  <c r="G64" i="1"/>
  <c r="I64" i="1" s="1"/>
  <c r="K64" i="1" s="1"/>
  <c r="G65" i="1"/>
  <c r="I65" i="1" s="1"/>
  <c r="K65" i="1" s="1"/>
  <c r="G66" i="1"/>
  <c r="I66" i="1" s="1"/>
  <c r="K66" i="1" s="1"/>
  <c r="G67" i="1"/>
  <c r="I67" i="1" s="1"/>
  <c r="K67" i="1" s="1"/>
  <c r="G68" i="1"/>
  <c r="I68" i="1" s="1"/>
  <c r="K68" i="1" s="1"/>
  <c r="G69" i="1"/>
  <c r="I69" i="1" s="1"/>
  <c r="K69" i="1" s="1"/>
  <c r="G70" i="1"/>
  <c r="I70" i="1" s="1"/>
  <c r="K70" i="1" s="1"/>
  <c r="G71" i="1"/>
  <c r="I71" i="1" s="1"/>
  <c r="K71" i="1" s="1"/>
  <c r="G72" i="1"/>
  <c r="I72" i="1" s="1"/>
  <c r="K72" i="1" s="1"/>
  <c r="G73" i="1"/>
  <c r="I73" i="1" s="1"/>
  <c r="K73" i="1" s="1"/>
  <c r="G74" i="1"/>
  <c r="I74" i="1" s="1"/>
  <c r="K74" i="1" s="1"/>
  <c r="G75" i="1"/>
  <c r="I75" i="1" s="1"/>
  <c r="K75" i="1" s="1"/>
  <c r="G76" i="1"/>
  <c r="I76" i="1" s="1"/>
  <c r="K76" i="1" s="1"/>
  <c r="G77" i="1"/>
  <c r="I77" i="1" s="1"/>
  <c r="K77" i="1" s="1"/>
  <c r="G78" i="1"/>
  <c r="I78" i="1" s="1"/>
  <c r="K78" i="1" s="1"/>
  <c r="G79" i="1"/>
  <c r="I79" i="1" s="1"/>
  <c r="K79" i="1" s="1"/>
  <c r="G80" i="1"/>
  <c r="I80" i="1" s="1"/>
  <c r="K80" i="1" s="1"/>
  <c r="G81" i="1"/>
  <c r="I81" i="1" s="1"/>
  <c r="K81" i="1" s="1"/>
  <c r="G82" i="1"/>
  <c r="I82" i="1" s="1"/>
  <c r="K82" i="1" s="1"/>
  <c r="G83" i="1"/>
  <c r="I83" i="1" s="1"/>
  <c r="K83" i="1" s="1"/>
  <c r="G84" i="1"/>
  <c r="I84" i="1" s="1"/>
  <c r="K84" i="1" s="1"/>
  <c r="G60" i="1"/>
  <c r="I60" i="1" s="1"/>
  <c r="K60" i="1" s="1"/>
  <c r="G44" i="1"/>
  <c r="I44" i="1" s="1"/>
  <c r="K44" i="1" s="1"/>
  <c r="G45" i="1"/>
  <c r="I45" i="1" s="1"/>
  <c r="K45" i="1" s="1"/>
  <c r="G46" i="1"/>
  <c r="I46" i="1" s="1"/>
  <c r="K46" i="1" s="1"/>
  <c r="G47" i="1"/>
  <c r="I47" i="1" s="1"/>
  <c r="K47" i="1" s="1"/>
  <c r="G48" i="1"/>
  <c r="I48" i="1" s="1"/>
  <c r="K48" i="1" s="1"/>
  <c r="G49" i="1"/>
  <c r="I49" i="1" s="1"/>
  <c r="K49" i="1" s="1"/>
  <c r="G50" i="1"/>
  <c r="I50" i="1" s="1"/>
  <c r="K50" i="1" s="1"/>
  <c r="G51" i="1"/>
  <c r="I51" i="1" s="1"/>
  <c r="K51" i="1" s="1"/>
  <c r="G52" i="1"/>
  <c r="I52" i="1" s="1"/>
  <c r="K52" i="1" s="1"/>
  <c r="G53" i="1"/>
  <c r="I53" i="1" s="1"/>
  <c r="K53" i="1" s="1"/>
  <c r="G54" i="1"/>
  <c r="I54" i="1" s="1"/>
  <c r="K54" i="1" s="1"/>
  <c r="G55" i="1"/>
  <c r="I55" i="1" s="1"/>
  <c r="K55" i="1" s="1"/>
  <c r="G56" i="1"/>
  <c r="I56" i="1" s="1"/>
  <c r="K56" i="1" s="1"/>
  <c r="G57" i="1"/>
  <c r="I57" i="1" s="1"/>
  <c r="K57" i="1" s="1"/>
  <c r="G58" i="1"/>
  <c r="I58" i="1" s="1"/>
  <c r="K58" i="1" s="1"/>
  <c r="G43" i="1"/>
  <c r="I43" i="1" s="1"/>
  <c r="K43" i="1" s="1"/>
  <c r="G11" i="1"/>
  <c r="I11" i="1" s="1"/>
  <c r="K11" i="1" s="1"/>
  <c r="G12" i="1"/>
  <c r="I12" i="1" s="1"/>
  <c r="K12" i="1" s="1"/>
  <c r="G13" i="1"/>
  <c r="I13" i="1" s="1"/>
  <c r="K13" i="1" s="1"/>
  <c r="G14" i="1"/>
  <c r="I14" i="1" s="1"/>
  <c r="K14" i="1" s="1"/>
  <c r="G15" i="1"/>
  <c r="I15" i="1" s="1"/>
  <c r="K15" i="1" s="1"/>
  <c r="G16" i="1"/>
  <c r="I16" i="1" s="1"/>
  <c r="K16" i="1" s="1"/>
  <c r="G17" i="1"/>
  <c r="I17" i="1" s="1"/>
  <c r="K17" i="1" s="1"/>
  <c r="G18" i="1"/>
  <c r="I18" i="1" s="1"/>
  <c r="K18" i="1" s="1"/>
  <c r="G19" i="1"/>
  <c r="I19" i="1" s="1"/>
  <c r="K19" i="1" s="1"/>
  <c r="G20" i="1"/>
  <c r="I20" i="1" s="1"/>
  <c r="K20" i="1" s="1"/>
  <c r="G21" i="1"/>
  <c r="I21" i="1" s="1"/>
  <c r="K21" i="1" s="1"/>
  <c r="G22" i="1"/>
  <c r="I22" i="1" s="1"/>
  <c r="K22" i="1" s="1"/>
  <c r="G23" i="1"/>
  <c r="I23" i="1" s="1"/>
  <c r="K23" i="1" s="1"/>
  <c r="G24" i="1"/>
  <c r="I24" i="1" s="1"/>
  <c r="K24" i="1" s="1"/>
  <c r="G25" i="1"/>
  <c r="I25" i="1" s="1"/>
  <c r="K25" i="1" s="1"/>
  <c r="G26" i="1"/>
  <c r="I26" i="1" s="1"/>
  <c r="K26" i="1" s="1"/>
  <c r="G27" i="1"/>
  <c r="I27" i="1" s="1"/>
  <c r="K27" i="1" s="1"/>
  <c r="G28" i="1"/>
  <c r="I28" i="1" s="1"/>
  <c r="K28" i="1" s="1"/>
  <c r="G29" i="1"/>
  <c r="I29" i="1" s="1"/>
  <c r="K29" i="1" s="1"/>
  <c r="G30" i="1"/>
  <c r="I30" i="1" s="1"/>
  <c r="K30" i="1" s="1"/>
  <c r="G31" i="1"/>
  <c r="I31" i="1" s="1"/>
  <c r="K31" i="1" s="1"/>
  <c r="G32" i="1"/>
  <c r="I32" i="1" s="1"/>
  <c r="K32" i="1" s="1"/>
  <c r="G33" i="1"/>
  <c r="I33" i="1" s="1"/>
  <c r="K33" i="1" s="1"/>
  <c r="G34" i="1"/>
  <c r="I34" i="1" s="1"/>
  <c r="K34" i="1" s="1"/>
  <c r="G35" i="1"/>
  <c r="I35" i="1" s="1"/>
  <c r="K35" i="1" s="1"/>
  <c r="G36" i="1"/>
  <c r="I36" i="1" s="1"/>
  <c r="K36" i="1" s="1"/>
  <c r="G37" i="1"/>
  <c r="I37" i="1" s="1"/>
  <c r="K37" i="1" s="1"/>
  <c r="G38" i="1"/>
  <c r="I38" i="1" s="1"/>
  <c r="K38" i="1" s="1"/>
  <c r="G39" i="1"/>
  <c r="I39" i="1" s="1"/>
  <c r="K39" i="1" s="1"/>
  <c r="G40" i="1"/>
  <c r="I40" i="1" s="1"/>
  <c r="K40" i="1" s="1"/>
  <c r="G41" i="1"/>
  <c r="I41" i="1" s="1"/>
  <c r="K41" i="1" s="1"/>
  <c r="G10" i="1"/>
  <c r="I10" i="1" s="1"/>
  <c r="K10" i="1" s="1"/>
  <c r="M24" i="2" l="1"/>
  <c r="O24" i="2" s="1"/>
  <c r="P24" i="2" s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5" i="1" s="1"/>
  <c r="A166" i="1" s="1"/>
  <c r="A167" i="1" s="1"/>
  <c r="A168" i="1" s="1"/>
  <c r="A169" i="1" s="1"/>
  <c r="A170" i="1" s="1"/>
  <c r="A171" i="1" s="1"/>
  <c r="A172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9" i="1" s="1"/>
  <c r="A200" i="1" s="1"/>
  <c r="F198" i="1"/>
  <c r="G198" i="1"/>
  <c r="H198" i="1"/>
  <c r="I198" i="1"/>
  <c r="J198" i="1"/>
  <c r="E198" i="1"/>
  <c r="F184" i="1"/>
  <c r="G184" i="1"/>
  <c r="H184" i="1"/>
  <c r="I184" i="1"/>
  <c r="J184" i="1"/>
  <c r="E184" i="1"/>
  <c r="F173" i="1"/>
  <c r="G173" i="1"/>
  <c r="H173" i="1"/>
  <c r="I173" i="1"/>
  <c r="J173" i="1"/>
  <c r="E173" i="1"/>
  <c r="F164" i="1"/>
  <c r="G164" i="1"/>
  <c r="H164" i="1"/>
  <c r="I164" i="1"/>
  <c r="E164" i="1"/>
  <c r="F144" i="1"/>
  <c r="G144" i="1"/>
  <c r="H144" i="1"/>
  <c r="I144" i="1"/>
  <c r="E144" i="1"/>
  <c r="F113" i="1"/>
  <c r="G113" i="1"/>
  <c r="H113" i="1"/>
  <c r="I113" i="1"/>
  <c r="E113" i="1"/>
  <c r="F85" i="1"/>
  <c r="G85" i="1"/>
  <c r="H85" i="1"/>
  <c r="I85" i="1"/>
  <c r="E85" i="1"/>
  <c r="F59" i="1"/>
  <c r="G59" i="1"/>
  <c r="H59" i="1"/>
  <c r="I59" i="1"/>
  <c r="E59" i="1"/>
  <c r="F42" i="1"/>
  <c r="G42" i="1"/>
  <c r="H42" i="1"/>
  <c r="I42" i="1"/>
  <c r="E42" i="1"/>
  <c r="F9" i="1"/>
  <c r="G9" i="1"/>
  <c r="H9" i="1"/>
  <c r="I9" i="1"/>
  <c r="J9" i="1"/>
  <c r="E9" i="1"/>
  <c r="T6" i="3"/>
  <c r="M16" i="2"/>
  <c r="O16" i="2" s="1"/>
  <c r="P16" i="2" s="1"/>
  <c r="M15" i="2"/>
  <c r="O15" i="2" s="1"/>
  <c r="P15" i="2" s="1"/>
  <c r="K28" i="2"/>
  <c r="M27" i="2"/>
  <c r="O27" i="2" s="1"/>
  <c r="P27" i="2" s="1"/>
  <c r="M26" i="2"/>
  <c r="O26" i="2" s="1"/>
  <c r="P26" i="2" s="1"/>
  <c r="M22" i="2"/>
  <c r="O22" i="2" s="1"/>
  <c r="P22" i="2" s="1"/>
  <c r="M25" i="2"/>
  <c r="O25" i="2" s="1"/>
  <c r="P25" i="2" s="1"/>
  <c r="M17" i="2"/>
  <c r="O17" i="2" s="1"/>
  <c r="P17" i="2" s="1"/>
  <c r="M19" i="2"/>
  <c r="O19" i="2" s="1"/>
  <c r="P19" i="2" s="1"/>
  <c r="M14" i="2"/>
  <c r="O14" i="2" s="1"/>
  <c r="P14" i="2" s="1"/>
  <c r="M13" i="2"/>
  <c r="O13" i="2" s="1"/>
  <c r="P13" i="2" s="1"/>
  <c r="M12" i="2"/>
  <c r="O12" i="2" s="1"/>
  <c r="P12" i="2" s="1"/>
  <c r="J201" i="1" l="1"/>
  <c r="I201" i="1"/>
  <c r="H201" i="1"/>
  <c r="G201" i="1"/>
  <c r="F201" i="1"/>
  <c r="E201" i="1"/>
  <c r="K9" i="1"/>
  <c r="K42" i="1"/>
  <c r="K59" i="1"/>
  <c r="K113" i="1"/>
  <c r="K198" i="1"/>
  <c r="K144" i="1"/>
  <c r="K184" i="1"/>
  <c r="K85" i="1"/>
  <c r="K164" i="1"/>
  <c r="K173" i="1"/>
  <c r="M28" i="2"/>
  <c r="O28" i="2" s="1"/>
  <c r="P28" i="2" s="1"/>
  <c r="K21" i="2"/>
  <c r="K20" i="2"/>
  <c r="M10" i="2"/>
  <c r="O10" i="2" s="1"/>
  <c r="P10" i="2" s="1"/>
  <c r="K201" i="1" l="1"/>
  <c r="M21" i="2"/>
  <c r="O21" i="2" s="1"/>
  <c r="P21" i="2" s="1"/>
  <c r="M23" i="2"/>
  <c r="O23" i="2" s="1"/>
  <c r="P23" i="2" s="1"/>
  <c r="M18" i="2"/>
  <c r="O18" i="2" s="1"/>
  <c r="P18" i="2" s="1"/>
  <c r="M20" i="2"/>
  <c r="O20" i="2" s="1"/>
  <c r="P20" i="2" s="1"/>
  <c r="M11" i="2"/>
  <c r="O11" i="2" s="1"/>
  <c r="P11" i="2" s="1"/>
  <c r="N39" i="1" l="1"/>
  <c r="N36" i="1"/>
  <c r="N25" i="1"/>
  <c r="N12" i="1"/>
</calcChain>
</file>

<file path=xl/sharedStrings.xml><?xml version="1.0" encoding="utf-8"?>
<sst xmlns="http://schemas.openxmlformats.org/spreadsheetml/2006/main" count="593" uniqueCount="439">
  <si>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</si>
  <si>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</si>
  <si>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</si>
  <si>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</si>
  <si>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</si>
  <si>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</si>
  <si>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Số tiết 
quy đổi và đã nhân
 hệ số</t>
  </si>
  <si>
    <t>Kiêm nhiệm</t>
  </si>
  <si>
    <t>Tổng tiết
thực hiện</t>
  </si>
  <si>
    <t>(1)</t>
  </si>
  <si>
    <t>(2)</t>
  </si>
  <si>
    <t>(3)</t>
  </si>
  <si>
    <t>(4)</t>
  </si>
  <si>
    <t>(6)</t>
  </si>
  <si>
    <t>(10)</t>
  </si>
  <si>
    <t xml:space="preserve">Trần Kim Thu </t>
  </si>
  <si>
    <t>Liễu</t>
  </si>
  <si>
    <t xml:space="preserve">Nguyễn Đức </t>
  </si>
  <si>
    <t>Thắng</t>
  </si>
  <si>
    <t>Nguyễn Thị Huyền</t>
  </si>
  <si>
    <t>Nga</t>
  </si>
  <si>
    <t>Phạm Thị Thu</t>
  </si>
  <si>
    <t xml:space="preserve">Lê Nguyễn Mỹ </t>
  </si>
  <si>
    <t>Trâm</t>
  </si>
  <si>
    <t xml:space="preserve">Nguyễn Thanh </t>
  </si>
  <si>
    <t>Tú</t>
  </si>
  <si>
    <t xml:space="preserve">Cao Thị </t>
  </si>
  <si>
    <t>Võ Thị Hồng</t>
  </si>
  <si>
    <t>Lan</t>
  </si>
  <si>
    <t>Nguyễn Thị Cẩm</t>
  </si>
  <si>
    <t>Thạch</t>
  </si>
  <si>
    <t>Nguyễn Văn</t>
  </si>
  <si>
    <t>Đông</t>
  </si>
  <si>
    <t>Vương Thanh</t>
  </si>
  <si>
    <t>Thủy</t>
  </si>
  <si>
    <t>Nguyễn Thị Thu</t>
  </si>
  <si>
    <t>Tâm</t>
  </si>
  <si>
    <t xml:space="preserve">Nguyễn Thị Bảo </t>
  </si>
  <si>
    <t>Trân</t>
  </si>
  <si>
    <t xml:space="preserve">Lê Thái </t>
  </si>
  <si>
    <t>Hùng</t>
  </si>
  <si>
    <t>Nguyễn Phú</t>
  </si>
  <si>
    <t>Tân</t>
  </si>
  <si>
    <t>Nguyễn Phương</t>
  </si>
  <si>
    <t>Hà</t>
  </si>
  <si>
    <t xml:space="preserve">Đặng Thị Kiến </t>
  </si>
  <si>
    <t>Trúc</t>
  </si>
  <si>
    <t>Trịnh Khắc</t>
  </si>
  <si>
    <t>Vũ</t>
  </si>
  <si>
    <t>Nguyễn Thị Thanh</t>
  </si>
  <si>
    <t>Nguyễn Thị</t>
  </si>
  <si>
    <t>Trần Thị Ánh</t>
  </si>
  <si>
    <t>Tuyết</t>
  </si>
  <si>
    <t>Giang Phi</t>
  </si>
  <si>
    <t>Hà Như</t>
  </si>
  <si>
    <t>Mai</t>
  </si>
  <si>
    <t>Nguyễn Mạnh</t>
  </si>
  <si>
    <t>Phương</t>
  </si>
  <si>
    <t>Hậu</t>
  </si>
  <si>
    <t>Dương Đức</t>
  </si>
  <si>
    <t>Kiên</t>
  </si>
  <si>
    <t>Hiền</t>
  </si>
  <si>
    <t>Trần Thanh</t>
  </si>
  <si>
    <t>Lê Văn</t>
  </si>
  <si>
    <t>Bình</t>
  </si>
  <si>
    <t>Ngô Thanh</t>
  </si>
  <si>
    <t>Điền</t>
  </si>
  <si>
    <t>Lê Minh</t>
  </si>
  <si>
    <t>Phong</t>
  </si>
  <si>
    <t>I.</t>
  </si>
  <si>
    <t>KHOA KHOA HỌC CƠ BẢN</t>
  </si>
  <si>
    <t>Nhuận</t>
  </si>
  <si>
    <t xml:space="preserve">Nguyễn Thị </t>
  </si>
  <si>
    <t>Dinh</t>
  </si>
  <si>
    <t>Bùi Thành</t>
  </si>
  <si>
    <t>Dũng</t>
  </si>
  <si>
    <t>Hoàng Thị</t>
  </si>
  <si>
    <t>Trang</t>
  </si>
  <si>
    <t>Lê Thị Mai</t>
  </si>
  <si>
    <t>Hường</t>
  </si>
  <si>
    <t>Đinh Thị</t>
  </si>
  <si>
    <t>Huyên</t>
  </si>
  <si>
    <t>Nguyễn Anh</t>
  </si>
  <si>
    <t>Kiệt</t>
  </si>
  <si>
    <t xml:space="preserve">Trần Văn </t>
  </si>
  <si>
    <t>Lượng</t>
  </si>
  <si>
    <t>Đặng Thị Nhật</t>
  </si>
  <si>
    <t>Minh</t>
  </si>
  <si>
    <t>Đỗ Thị</t>
  </si>
  <si>
    <t>Ngát</t>
  </si>
  <si>
    <t>Nguyễn Ngọc</t>
  </si>
  <si>
    <t>Quỳnh</t>
  </si>
  <si>
    <t>Phan Thị Thuỳ</t>
  </si>
  <si>
    <t>Cao Thị Hồng</t>
  </si>
  <si>
    <t>Thắm</t>
  </si>
  <si>
    <t>Thơm</t>
  </si>
  <si>
    <t xml:space="preserve">Trần Thị Hồng </t>
  </si>
  <si>
    <t>Thu</t>
  </si>
  <si>
    <t>Lê Thị Hồng</t>
  </si>
  <si>
    <t>Vân</t>
  </si>
  <si>
    <t xml:space="preserve">Phạm Thị </t>
  </si>
  <si>
    <t>Vinh</t>
  </si>
  <si>
    <t>II.</t>
  </si>
  <si>
    <t>KHOA LÝ LUẬN CHÍNH TRỊ</t>
  </si>
  <si>
    <t>Nguyễn</t>
  </si>
  <si>
    <t>Khoa</t>
  </si>
  <si>
    <t>Nguyễn Vân</t>
  </si>
  <si>
    <t>Giang</t>
  </si>
  <si>
    <t>Danh</t>
  </si>
  <si>
    <t xml:space="preserve">Vũ Thị Thái </t>
  </si>
  <si>
    <t>Linh</t>
  </si>
  <si>
    <t xml:space="preserve">Nguyễn Thị </t>
  </si>
  <si>
    <t xml:space="preserve">Nguyễn Thị Thu </t>
  </si>
  <si>
    <t>Hồng</t>
  </si>
  <si>
    <t xml:space="preserve">Lê Hồng </t>
  </si>
  <si>
    <t>Thái</t>
  </si>
  <si>
    <t xml:space="preserve">Nguyễn Thị Khánh </t>
  </si>
  <si>
    <t>Thư</t>
  </si>
  <si>
    <t>Hồ Ngọc</t>
  </si>
  <si>
    <t>Chi</t>
  </si>
  <si>
    <t xml:space="preserve">Huỳnh Quốc </t>
  </si>
  <si>
    <t>Dũng</t>
  </si>
  <si>
    <t>Nguyễn Sanh</t>
  </si>
  <si>
    <t>Cường</t>
  </si>
  <si>
    <t>Nguyễn Ngọc</t>
  </si>
  <si>
    <t>Tuyên</t>
  </si>
  <si>
    <t>Ng Ng Hoàng Ngọc</t>
  </si>
  <si>
    <t>Quyên</t>
  </si>
  <si>
    <t>Trần Việt</t>
  </si>
  <si>
    <t>Khánh</t>
  </si>
  <si>
    <t>Đỗ Thị Hải</t>
  </si>
  <si>
    <t>Yến</t>
  </si>
  <si>
    <t xml:space="preserve">Trần Vĩnh </t>
  </si>
  <si>
    <t>Xuyên</t>
  </si>
  <si>
    <t>Nguyễn Cao</t>
  </si>
  <si>
    <t>Mai Chiếm</t>
  </si>
  <si>
    <t>Tuấn</t>
  </si>
  <si>
    <t xml:space="preserve">Lê Quý Hưng </t>
  </si>
  <si>
    <t>Quốc</t>
  </si>
  <si>
    <t>Đôn</t>
  </si>
  <si>
    <t>Bùi Văn</t>
  </si>
  <si>
    <t>Đặng Ngọc</t>
  </si>
  <si>
    <t>Đoàn</t>
  </si>
  <si>
    <t>Dương Ngọc</t>
  </si>
  <si>
    <t>Vọng</t>
  </si>
  <si>
    <t>Lê Phi</t>
  </si>
  <si>
    <t>Trường</t>
  </si>
  <si>
    <t>Huỳnh Thị Minh</t>
  </si>
  <si>
    <t>Ly</t>
  </si>
  <si>
    <t>Việt</t>
  </si>
  <si>
    <t>Huỳnh Thị</t>
  </si>
  <si>
    <t>Nguyễn Hữu</t>
  </si>
  <si>
    <t>Thiện</t>
  </si>
  <si>
    <t>KHOA CÔNG NGHỆ THÔNG TIN</t>
  </si>
  <si>
    <t>III.</t>
  </si>
  <si>
    <t>Ngô Hoàng</t>
  </si>
  <si>
    <t xml:space="preserve">Anh </t>
  </si>
  <si>
    <t>Trần Nam</t>
  </si>
  <si>
    <t>Châu Văn</t>
  </si>
  <si>
    <t>Bảo</t>
  </si>
  <si>
    <t>Vũ Hạnh</t>
  </si>
  <si>
    <t>Chiêu</t>
  </si>
  <si>
    <t>Ngô Phong</t>
  </si>
  <si>
    <t>Nguyễn Minh Đức</t>
  </si>
  <si>
    <t>Tạ Minh</t>
  </si>
  <si>
    <t xml:space="preserve">Cường </t>
  </si>
  <si>
    <t>Võ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</si>
  <si>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</si>
  <si>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</si>
  <si>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</si>
  <si>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</si>
  <si>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</si>
  <si>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</si>
  <si>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</si>
  <si>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</si>
  <si>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</si>
  <si>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</si>
  <si>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</si>
  <si>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</si>
  <si>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</si>
  <si>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</si>
  <si>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</si>
  <si>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</si>
  <si>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</si>
  <si>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</si>
  <si>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</si>
  <si>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</si>
  <si>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</si>
  <si>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</si>
  <si>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</si>
  <si>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</si>
  <si>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</si>
  <si>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</si>
  <si>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</si>
  <si>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</si>
  <si>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</si>
  <si>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</si>
  <si>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</si>
  <si>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</si>
  <si>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</si>
  <si>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</si>
  <si>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 xml:space="preserve">Trần Hiếu </t>
  </si>
  <si>
    <t xml:space="preserve">Trinh </t>
  </si>
  <si>
    <t xml:space="preserve">Trần Nguyên Bảo </t>
  </si>
  <si>
    <t>Cao Văn</t>
  </si>
  <si>
    <t xml:space="preserve">Nguyễn Văn </t>
  </si>
  <si>
    <t xml:space="preserve">Yên </t>
  </si>
  <si>
    <t xml:space="preserve">Trần Giang </t>
  </si>
  <si>
    <t>Nam</t>
  </si>
  <si>
    <t>Thành</t>
  </si>
  <si>
    <t xml:space="preserve">Phạm Minh </t>
  </si>
  <si>
    <t>Nghĩa</t>
  </si>
  <si>
    <t>KHOA ĐIỆN - ĐIỆN TỬ</t>
  </si>
  <si>
    <t>IV.</t>
  </si>
  <si>
    <t>Hà Quốc</t>
  </si>
  <si>
    <t>Hoàng Phúc</t>
  </si>
  <si>
    <t>Nguyễn Thái</t>
  </si>
  <si>
    <t>Nguyễn Thành</t>
  </si>
  <si>
    <t>Đức</t>
  </si>
  <si>
    <t>Trần Quốc</t>
  </si>
  <si>
    <t>Duy</t>
  </si>
  <si>
    <t>Hồ Văn</t>
  </si>
  <si>
    <t>Hóa</t>
  </si>
  <si>
    <t>Nguyễn Thanh</t>
  </si>
  <si>
    <t>Phan Anh Tuấn</t>
  </si>
  <si>
    <t>Kiệt</t>
  </si>
  <si>
    <t xml:space="preserve">Mạnh </t>
  </si>
  <si>
    <t>Triệu Phú</t>
  </si>
  <si>
    <t>Nguyên</t>
  </si>
  <si>
    <t>Đặng Thái</t>
  </si>
  <si>
    <t xml:space="preserve">Sơn </t>
  </si>
  <si>
    <t xml:space="preserve">Thái </t>
  </si>
  <si>
    <t>Võ Đắc</t>
  </si>
  <si>
    <t xml:space="preserve">Thịnh </t>
  </si>
  <si>
    <t>Kiều Trung</t>
  </si>
  <si>
    <t>Tín</t>
  </si>
  <si>
    <t xml:space="preserve">Tuấn </t>
  </si>
  <si>
    <t>Trần Minh</t>
  </si>
  <si>
    <t xml:space="preserve">Nguyễn Lương </t>
  </si>
  <si>
    <t xml:space="preserve">Trần Thế </t>
  </si>
  <si>
    <t>Sơn</t>
  </si>
  <si>
    <t xml:space="preserve">Trần Văn </t>
  </si>
  <si>
    <t>KHOA ĐỘNG LỰC</t>
  </si>
  <si>
    <t>Long</t>
  </si>
  <si>
    <t xml:space="preserve">Võ Anh </t>
  </si>
  <si>
    <t>Hào</t>
  </si>
  <si>
    <t>Đỗ Trọng</t>
  </si>
  <si>
    <t>Qúy</t>
  </si>
  <si>
    <t xml:space="preserve">Trần Đình </t>
  </si>
  <si>
    <t xml:space="preserve">Hoàng Văn </t>
  </si>
  <si>
    <t>Viết</t>
  </si>
  <si>
    <t xml:space="preserve">Phan Văn </t>
  </si>
  <si>
    <t>Hoà</t>
  </si>
  <si>
    <t xml:space="preserve">Đặng Thế </t>
  </si>
  <si>
    <t>Huân</t>
  </si>
  <si>
    <t xml:space="preserve">Đinh Đồng </t>
  </si>
  <si>
    <t xml:space="preserve">Hiệp </t>
  </si>
  <si>
    <t>Liêm</t>
  </si>
  <si>
    <t xml:space="preserve">Nguyễn Vũ Xuân </t>
  </si>
  <si>
    <t>Thì</t>
  </si>
  <si>
    <t xml:space="preserve">Lê Quang </t>
  </si>
  <si>
    <t>KHOA NHIỆT LẠNH</t>
  </si>
  <si>
    <t xml:space="preserve">Chế Vân </t>
  </si>
  <si>
    <t>Cầm</t>
  </si>
  <si>
    <t xml:space="preserve">Nguyễn Bạch Cẩm </t>
  </si>
  <si>
    <t>Dung</t>
  </si>
  <si>
    <t xml:space="preserve">Bùi Thị Ngọc </t>
  </si>
  <si>
    <t>Sương</t>
  </si>
  <si>
    <t>Lê Thị Phương</t>
  </si>
  <si>
    <t>Thảo</t>
  </si>
  <si>
    <t>Trần Hồng</t>
  </si>
  <si>
    <t>Thọ</t>
  </si>
  <si>
    <t>Lâm Thị Phương</t>
  </si>
  <si>
    <t>Thùy</t>
  </si>
  <si>
    <t xml:space="preserve">Phạm Thị Thanh </t>
  </si>
  <si>
    <t>Thúy</t>
  </si>
  <si>
    <t xml:space="preserve">Trương Việt Khánh </t>
  </si>
  <si>
    <t>KHOA MAY THỜI TRANG</t>
  </si>
  <si>
    <t>Nguyễn Trọng</t>
  </si>
  <si>
    <t xml:space="preserve">Trần Thị Ngọc </t>
  </si>
  <si>
    <t>Trịnh Hoàng</t>
  </si>
  <si>
    <t>Hiệp</t>
  </si>
  <si>
    <t>Phạm Quỳnh</t>
  </si>
  <si>
    <t>Như</t>
  </si>
  <si>
    <t xml:space="preserve">Lê Thị Thu </t>
  </si>
  <si>
    <t>Lưu Thị</t>
  </si>
  <si>
    <t xml:space="preserve">Lê Xuân </t>
  </si>
  <si>
    <t xml:space="preserve">Võ Thị Kim </t>
  </si>
  <si>
    <t>Lữ Xuân</t>
  </si>
  <si>
    <t>Đào Anh</t>
  </si>
  <si>
    <t xml:space="preserve">Bùi Ánh </t>
  </si>
  <si>
    <t>Nguyễn Mỹ</t>
  </si>
  <si>
    <t>Tiên</t>
  </si>
  <si>
    <t xml:space="preserve">Cao Xuân </t>
  </si>
  <si>
    <t>Kính</t>
  </si>
  <si>
    <t>KHOA KINH TẾ</t>
  </si>
  <si>
    <t xml:space="preserve">Phạm Quang </t>
  </si>
  <si>
    <t xml:space="preserve">Nguyễn Trọng </t>
  </si>
  <si>
    <t>KHOA XÂY DỰNG</t>
  </si>
  <si>
    <t>V.</t>
  </si>
  <si>
    <t>VI.</t>
  </si>
  <si>
    <t>VII.</t>
  </si>
  <si>
    <t>VIII.</t>
  </si>
  <si>
    <t>IX.</t>
  </si>
  <si>
    <t>KHOA CƠ KHÍ</t>
  </si>
  <si>
    <t xml:space="preserve">Dương Minh </t>
  </si>
  <si>
    <t>Chung</t>
  </si>
  <si>
    <t xml:space="preserve">Nguyễn Tam </t>
  </si>
  <si>
    <t>Cương</t>
  </si>
  <si>
    <t xml:space="preserve">Nguyễn Tiến </t>
  </si>
  <si>
    <t>Nguyễn Duy</t>
  </si>
  <si>
    <t>Hải</t>
  </si>
  <si>
    <t>Dương Thị</t>
  </si>
  <si>
    <t>Trương Thị Phương</t>
  </si>
  <si>
    <t xml:space="preserve">Trần Thị </t>
  </si>
  <si>
    <t>Hương</t>
  </si>
  <si>
    <t>Nguyễn Khắc</t>
  </si>
  <si>
    <t>Huy</t>
  </si>
  <si>
    <t>Khải</t>
  </si>
  <si>
    <t xml:space="preserve">Vũ Quang </t>
  </si>
  <si>
    <t>Đỗ Thị Phương</t>
  </si>
  <si>
    <t>Khanh</t>
  </si>
  <si>
    <t>Vũ Đức</t>
  </si>
  <si>
    <t>Pháp</t>
  </si>
  <si>
    <t>Phúc</t>
  </si>
  <si>
    <t>Nguyễn Thanh Vĩnh</t>
  </si>
  <si>
    <t>Võ Minh</t>
  </si>
  <si>
    <t>Quang</t>
  </si>
  <si>
    <t>Quỳnh</t>
  </si>
  <si>
    <t>Thông</t>
  </si>
  <si>
    <t>Phan Thị Xuân</t>
  </si>
  <si>
    <t>Bùi Anh</t>
  </si>
  <si>
    <t>Hà Phước</t>
  </si>
  <si>
    <t>Chung Trần Thế</t>
  </si>
  <si>
    <t>Lư Thị Yến</t>
  </si>
  <si>
    <t>X.</t>
  </si>
  <si>
    <t xml:space="preserve">Đinh Văn </t>
  </si>
  <si>
    <t>Đệ</t>
  </si>
  <si>
    <t xml:space="preserve">Nguyễn Ngọc </t>
  </si>
  <si>
    <t>Nguyễn Chí</t>
  </si>
  <si>
    <t>Nhân</t>
  </si>
  <si>
    <t>Nguyễn  Văn</t>
  </si>
  <si>
    <t>Sĩ</t>
  </si>
  <si>
    <t>ỦY BAN NHÂN DÂN THÀNH PHỐ HỒ CHÍ MINH</t>
  </si>
  <si>
    <t>TRƯỜNG CAO ĐẲNG LÝ TỰ TRỌNG TP.HCM</t>
  </si>
  <si>
    <t xml:space="preserve">BẢNG DỰ KIẾN KHỐI LƯỢNG CÔNG TÁC GIẢNG DẠY CỦA GIẢNG VIÊN KIÊM CHỨC </t>
  </si>
  <si>
    <t>NĂM HỌC 2019 - 2020</t>
  </si>
  <si>
    <t>Stt</t>
  </si>
  <si>
    <t>HỌ VÀ TÊN</t>
  </si>
  <si>
    <t>Nữ</t>
  </si>
  <si>
    <t>BIÊN CHẾ</t>
  </si>
  <si>
    <t>Công tác chính</t>
  </si>
  <si>
    <t>Môn học</t>
  </si>
  <si>
    <t xml:space="preserve"> Số tiết dự kiến giảng dạy NH 2019-2020 </t>
  </si>
  <si>
    <t xml:space="preserve">Ghi chú </t>
  </si>
  <si>
    <t>Biên
chế</t>
  </si>
  <si>
    <t>Hợp
đồng
trường</t>
  </si>
  <si>
    <t>Công nghệ chế tạo máy</t>
  </si>
  <si>
    <t>Dạy ở HKII
/NH2019-2020</t>
  </si>
  <si>
    <t>Thực hành Phay nâng cao, CVHT</t>
  </si>
  <si>
    <t>Trang bị điện trong máy cắt KL, CVHT</t>
  </si>
  <si>
    <t xml:space="preserve">Phạm Hữu </t>
  </si>
  <si>
    <t>Lộc</t>
  </si>
  <si>
    <t>x</t>
  </si>
  <si>
    <t>Hiệu trưởng</t>
  </si>
  <si>
    <t>Khối lượng kiêm chức</t>
  </si>
  <si>
    <t>Số tiết SHCN,CVHT và coi chấm thi</t>
  </si>
  <si>
    <t xml:space="preserve"> Tổng khối lượng
NH 2019-2020 </t>
  </si>
  <si>
    <t>Số tiết thừa, thiếu trong NH 2018-2019</t>
  </si>
  <si>
    <t>Tỷ lệ % số tiết giảng dạy thừa, thiếu so với chuẩn trong NH 2019-2020</t>
  </si>
  <si>
    <t xml:space="preserve">Tổng số tiết thừa, thiếu (sau khi cộng số tiết NH 2018 - 2019) </t>
  </si>
  <si>
    <t>Sinh hoạt GDĐH 54 tiết</t>
  </si>
  <si>
    <t>- GD tại khoa CN Cơ khí (60 tiết)
- Sinh hoạt GDĐH 18 tiết
- CVHT 64,5 tiết</t>
  </si>
  <si>
    <t>Sinh hoạt GDDH
An toàn môi trường, CVHT</t>
  </si>
  <si>
    <t>Sinh hoạt GDĐH</t>
  </si>
  <si>
    <t>Sinh hoạt GDDH
Vật liệu học, CVHT</t>
  </si>
  <si>
    <t>- GD tại khoa CN Cơ khí (30 tiết)
- Sinh hoạt GDĐH 48 tiết
- CVHT 64,5 tiết</t>
  </si>
  <si>
    <t>GV, NV phòng Tuyển sinh - ĐT</t>
  </si>
  <si>
    <t>Trưởng phòng KH -TC</t>
  </si>
  <si>
    <t>Trưởng phòng phòng QLKH - HTQT</t>
  </si>
  <si>
    <t>Lâm Viết</t>
  </si>
  <si>
    <t>Trưởng phòng TC-HC-TH</t>
  </si>
  <si>
    <t>Phó Hiệu trưởng</t>
  </si>
  <si>
    <t>Trưởng phòng Quản trị DV</t>
  </si>
  <si>
    <t xml:space="preserve">Đỗ Tuấn </t>
  </si>
  <si>
    <t>Trưởng TT Thư viện</t>
  </si>
  <si>
    <t>Lâm</t>
  </si>
  <si>
    <t>Tổ trưởng Tổ Thanh tra - Pháp chế</t>
  </si>
  <si>
    <t>Phó trưởng phòng Tuyển sinh - ĐT</t>
  </si>
  <si>
    <t xml:space="preserve">Nguyễn Thành </t>
  </si>
  <si>
    <t>Phó Trưởng phòng TC-HC-TH</t>
  </si>
  <si>
    <t>Trưởng TT Điều hành và quản lý dữ liệu</t>
  </si>
  <si>
    <t>Tổ phó Tổ Thanh tra - Pháp chế</t>
  </si>
  <si>
    <t xml:space="preserve">Phan Đức </t>
  </si>
  <si>
    <t>- GD tại khoa Cơ khí (120 tiết)</t>
  </si>
  <si>
    <t>Mạch điện</t>
  </si>
  <si>
    <t>- GD tại khoa Điện - Điện tử(72 tiết)</t>
  </si>
  <si>
    <t>- GD tại khoa Kinh tế (112,5 tiết)</t>
  </si>
  <si>
    <t>-Kế toán thuế
-Nguyên lý kế toán</t>
  </si>
  <si>
    <t>- GD tại khoa CNTT (120 tiết)</t>
  </si>
  <si>
    <t>Tin học</t>
  </si>
  <si>
    <t>- GD tại khoa CNTT (180 tiết)</t>
  </si>
  <si>
    <t>- Phương pháp NCKH
- Sinh hoạt chủ nhiệm</t>
  </si>
  <si>
    <t>- GD tại khoa CNTT, khóa học lại (30 tiết)</t>
  </si>
  <si>
    <t>- GD tại khoa Cơ khí (30 tiết)
- SHCN (64,5 tiết)</t>
  </si>
  <si>
    <t>-Giảng dạy tại khoa KHCB (60 tiết)
- SHCN (64,5 tiết)</t>
  </si>
  <si>
    <t>- GD tại khoa CNTT (180 tiết)
SHCN (64,5 tiết)</t>
  </si>
  <si>
    <t>Thực hành điện cơ bản</t>
  </si>
  <si>
    <t>-GD tại khoa Điện - Điện tử (90 tiết)</t>
  </si>
  <si>
    <t>-Kỹ thuật điện - điện tử
SHCN</t>
  </si>
  <si>
    <t>-GD tại khoa Động lực (99 tiết)
-SHCN (64,5 tiết)</t>
  </si>
  <si>
    <t>- Sinh hoạt GDĐH
- Tin học
- SHCN</t>
  </si>
  <si>
    <t>- Sinh hoạt GDĐH (20 tiết)
- GD tại khoa CNTT (180 tiết)
- SHCN (64,5 tiết)</t>
  </si>
  <si>
    <t>- Ngữ pháp
- SHCN</t>
  </si>
  <si>
    <t>- SHCN</t>
  </si>
  <si>
    <t>-SHCN (64,5 tiết)</t>
  </si>
  <si>
    <t xml:space="preserve">- Nhiệt động kỹ thuật
- Cơ sở kỹ thuật lạnh
- Truyền nhiệt </t>
  </si>
  <si>
    <t>- GD tại khoa Nhiệt - Lạnh (81 tiết)</t>
  </si>
  <si>
    <t>BẢNG DỰ KIẾN PHÂN CÔNG CHUYÊN MÔN CỦA GIẢNG VIÊN
NĂM HỌC 2019 - 2020</t>
  </si>
  <si>
    <t>Thực hiện trong năm học 2019 - 2020</t>
  </si>
  <si>
    <t>Số tiết chuẩn
giảng dạy
cả năm
còn lại NH 2019-2020</t>
  </si>
  <si>
    <t>Số tiết 
thừa, 
thiếu
giảng dạy NH 2019-2020</t>
  </si>
  <si>
    <t>Tổng số tiết thừa, thiếu
(sau khi cộng số tiết thiếu năm học
2018-2019)</t>
  </si>
  <si>
    <t>Ghi chú 
(công tác kiêm nhiệm)</t>
  </si>
  <si>
    <t>Số tiết, thừa, thiếu
năm học
2018-2019</t>
  </si>
  <si>
    <t>Trưởng khoa</t>
  </si>
  <si>
    <t>Trưởng bộ môn</t>
  </si>
  <si>
    <t>Tỷ lệ hưởng PCƯĐ</t>
  </si>
  <si>
    <t>Phó Trưởng khoa, phụ trách khoa</t>
  </si>
  <si>
    <t>Phó Trưởng khoa</t>
  </si>
  <si>
    <t>Phụ trách tổ bộ môn</t>
  </si>
  <si>
    <t>TỔNG CỘNG</t>
  </si>
  <si>
    <t>STT</t>
  </si>
  <si>
    <t>Tập sự</t>
  </si>
  <si>
    <t xml:space="preserve"> Số tiết chuẩn GD cả năm học</t>
  </si>
  <si>
    <t>Trưởng phòng KT&amp;ĐBCL</t>
  </si>
  <si>
    <t>Phó Trưởng phòng CTCT-HSSV</t>
  </si>
  <si>
    <t>Phó Trưởng phòng QT-DV</t>
  </si>
  <si>
    <t>Tổ trưởng Tổ QL KTX SV thuộc P. CTCT - 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</si>
</sst>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6" formatCode="0_);\(0\)"/>
  </numFmts>
  <fonts count="2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indexed="10"/>
      <name val="Times New Roman"/>
      <family val="1"/>
    </font>
    <font>
      <sz val="13"/>
      <color indexed="10"/>
      <name val="Times New Roman"/>
      <family val="1"/>
    </font>
    <font>
      <b/>
      <sz val="13"/>
      <color indexed="1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215">
    <xf numFmtId="0" fontId="0" fillId="0" borderId="0" xfId="0"/>
    <xf numFmtId="49" fontId="6" fillId="0" borderId="6" xfId="0" applyNumberFormat="1" applyFont="1" applyFill="1" applyBorder="1" applyAlignment="1" applyProtection="1">
      <alignment horizontal="center" vertical="center"/>
      <protection locked="0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6" fillId="0" borderId="6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0" xfId="0" applyNumberFormat="1" applyFont="1" applyFill="1" applyAlignment="1" applyProtection="1">
      <alignment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9" fillId="0" borderId="8" xfId="0" applyFont="1" applyFill="1" applyBorder="1" applyAlignment="1" applyProtection="1">
      <alignment vertical="center"/>
      <protection hidden="1"/>
    </xf>
    <xf numFmtId="0" fontId="8" fillId="0" borderId="9" xfId="0" applyFont="1" applyFill="1" applyBorder="1" applyAlignment="1" applyProtection="1">
      <alignment vertical="center"/>
      <protection hidden="1"/>
    </xf>
    <xf numFmtId="164" fontId="9" fillId="0" borderId="1" xfId="0" applyNumberFormat="1" applyFont="1" applyFill="1" applyBorder="1" applyAlignment="1" applyProtection="1">
      <alignment vertical="center"/>
      <protection hidden="1"/>
    </xf>
    <xf numFmtId="164" fontId="9" fillId="0" borderId="4" xfId="0" applyNumberFormat="1" applyFont="1" applyFill="1" applyBorder="1" applyAlignment="1" applyProtection="1">
      <alignment horizontal="center" vertical="center"/>
      <protection hidden="1"/>
    </xf>
    <xf numFmtId="164" fontId="11" fillId="0" borderId="4" xfId="0" applyNumberFormat="1" applyFont="1" applyFill="1" applyBorder="1" applyAlignment="1" applyProtection="1">
      <alignment horizontal="center" vertical="center"/>
      <protection hidden="1"/>
    </xf>
    <xf numFmtId="0" fontId="9" fillId="0" borderId="4" xfId="0" applyFont="1" applyBorder="1" applyAlignment="1" applyProtection="1">
      <alignment horizontal="center" vertical="center"/>
      <protection locked="0"/>
    </xf>
    <xf numFmtId="1" fontId="9" fillId="0" borderId="4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horizontal="center" vertical="center"/>
      <protection hidden="1"/>
    </xf>
    <xf numFmtId="0" fontId="9" fillId="0" borderId="8" xfId="0" applyFont="1" applyFill="1" applyBorder="1" applyAlignment="1" applyProtection="1">
      <alignment horizontal="left" vertical="center"/>
      <protection hidden="1"/>
    </xf>
    <xf numFmtId="0" fontId="8" fillId="0" borderId="9" xfId="0" applyFont="1" applyFill="1" applyBorder="1" applyAlignment="1" applyProtection="1">
      <alignment horizontal="left" vertical="center"/>
      <protection hidden="1"/>
    </xf>
    <xf numFmtId="0" fontId="9" fillId="0" borderId="7" xfId="0" applyFont="1" applyFill="1" applyBorder="1" applyAlignment="1" applyProtection="1">
      <alignment horizontal="left" vertical="center"/>
      <protection hidden="1"/>
    </xf>
    <xf numFmtId="0" fontId="8" fillId="0" borderId="2" xfId="0" applyFont="1" applyFill="1" applyBorder="1" applyAlignment="1" applyProtection="1">
      <alignment horizontal="left" vertical="center"/>
      <protection hidden="1"/>
    </xf>
    <xf numFmtId="0" fontId="9" fillId="0" borderId="7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164" fontId="9" fillId="4" borderId="1" xfId="0" applyNumberFormat="1" applyFont="1" applyFill="1" applyBorder="1" applyAlignment="1" applyProtection="1">
      <alignment vertical="center"/>
      <protection hidden="1"/>
    </xf>
    <xf numFmtId="164" fontId="8" fillId="5" borderId="4" xfId="0" applyNumberFormat="1" applyFont="1" applyFill="1" applyBorder="1" applyAlignment="1" applyProtection="1">
      <alignment horizontal="center" vertical="center"/>
      <protection hidden="1"/>
    </xf>
    <xf numFmtId="164" fontId="9" fillId="0" borderId="1" xfId="0" applyNumberFormat="1" applyFont="1" applyFill="1" applyBorder="1" applyAlignment="1" applyProtection="1">
      <alignment horizontal="center" vertical="center"/>
      <protection hidden="1"/>
    </xf>
    <xf numFmtId="164" fontId="9" fillId="2" borderId="4" xfId="0" applyNumberFormat="1" applyFont="1" applyFill="1" applyBorder="1" applyAlignment="1" applyProtection="1">
      <alignment horizontal="center" vertical="center"/>
      <protection hidden="1"/>
    </xf>
    <xf numFmtId="0" fontId="16" fillId="0" borderId="1" xfId="0" quotePrefix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/>
    <xf numFmtId="0" fontId="16" fillId="0" borderId="0" xfId="0" applyFont="1" applyFill="1"/>
    <xf numFmtId="0" fontId="16" fillId="0" borderId="0" xfId="0" applyFont="1" applyFill="1" applyAlignment="1">
      <alignment horizontal="left"/>
    </xf>
    <xf numFmtId="0" fontId="1" fillId="6" borderId="0" xfId="0" applyFont="1" applyFill="1"/>
    <xf numFmtId="9" fontId="1" fillId="0" borderId="0" xfId="1" applyFont="1" applyFill="1"/>
    <xf numFmtId="0" fontId="5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6" fillId="0" borderId="1" xfId="0" quotePrefix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quotePrefix="1" applyFont="1" applyFill="1" applyBorder="1" applyAlignment="1">
      <alignment horizontal="center" vertical="center" wrapText="1"/>
    </xf>
    <xf numFmtId="0" fontId="6" fillId="6" borderId="1" xfId="0" quotePrefix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vertical="center"/>
      <protection locked="0"/>
    </xf>
    <xf numFmtId="0" fontId="6" fillId="6" borderId="0" xfId="0" quotePrefix="1" applyFont="1" applyFill="1" applyBorder="1" applyAlignment="1" applyProtection="1">
      <alignment horizontal="center" vertical="center" wrapText="1"/>
      <protection locked="0"/>
    </xf>
    <xf numFmtId="9" fontId="6" fillId="0" borderId="0" xfId="1" applyFont="1" applyFill="1" applyBorder="1" applyAlignment="1">
      <alignment horizontal="center"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9" fontId="2" fillId="0" borderId="0" xfId="1" applyFont="1" applyFill="1"/>
    <xf numFmtId="0" fontId="1" fillId="6" borderId="7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wrapText="1"/>
    </xf>
    <xf numFmtId="166" fontId="16" fillId="0" borderId="1" xfId="0" quotePrefix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10" fontId="16" fillId="0" borderId="1" xfId="0" applyNumberFormat="1" applyFont="1" applyFill="1" applyBorder="1" applyAlignment="1">
      <alignment horizontal="center" vertical="center"/>
    </xf>
    <xf numFmtId="0" fontId="6" fillId="0" borderId="1" xfId="0" quotePrefix="1" applyFont="1" applyFill="1" applyBorder="1" applyAlignment="1" applyProtection="1">
      <alignment horizontal="left" vertical="center" wrapText="1"/>
      <protection locked="0"/>
    </xf>
    <xf numFmtId="0" fontId="1" fillId="0" borderId="7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 wrapText="1"/>
      <protection locked="0"/>
    </xf>
    <xf numFmtId="0" fontId="1" fillId="0" borderId="1" xfId="0" quotePrefix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1" fillId="0" borderId="4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49" fontId="6" fillId="0" borderId="7" xfId="0" applyNumberFormat="1" applyFont="1" applyFill="1" applyBorder="1" applyAlignment="1" applyProtection="1">
      <alignment horizontal="center" vertical="center"/>
      <protection locked="0"/>
    </xf>
    <xf numFmtId="49" fontId="6" fillId="0" borderId="3" xfId="0" applyNumberFormat="1" applyFont="1" applyFill="1" applyBorder="1" applyAlignment="1" applyProtection="1">
      <alignment horizontal="center" vertical="center"/>
      <protection locked="0"/>
    </xf>
    <xf numFmtId="164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37" fontId="16" fillId="0" borderId="7" xfId="0" applyNumberFormat="1" applyFont="1" applyFill="1" applyBorder="1" applyAlignment="1">
      <alignment horizontal="center" vertical="center"/>
    </xf>
    <xf numFmtId="37" fontId="16" fillId="0" borderId="3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 applyProtection="1">
      <alignment vertical="center" wrapText="1"/>
      <protection locked="0"/>
    </xf>
    <xf numFmtId="0" fontId="2" fillId="2" borderId="10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quotePrefix="1" applyFont="1" applyFill="1" applyBorder="1" applyAlignment="1" applyProtection="1">
      <alignment horizontal="center" vertical="center" wrapText="1"/>
      <protection locked="0"/>
    </xf>
    <xf numFmtId="0" fontId="6" fillId="2" borderId="1" xfId="0" quotePrefix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10" fontId="16" fillId="2" borderId="1" xfId="0" applyNumberFormat="1" applyFont="1" applyFill="1" applyBorder="1" applyAlignment="1">
      <alignment horizontal="center" vertical="center"/>
    </xf>
    <xf numFmtId="0" fontId="6" fillId="2" borderId="1" xfId="0" quotePrefix="1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Alignment="1">
      <alignment horizontal="left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9" fillId="2" borderId="0" xfId="0" applyFont="1" applyFill="1" applyBorder="1" applyAlignment="1" applyProtection="1">
      <alignment vertical="center"/>
      <protection locked="0"/>
    </xf>
    <xf numFmtId="0" fontId="1" fillId="2" borderId="7" xfId="0" applyFont="1" applyFill="1" applyBorder="1" applyAlignment="1" applyProtection="1">
      <alignment horizontal="left" vertical="center" wrapText="1"/>
      <protection locked="0"/>
    </xf>
    <xf numFmtId="0" fontId="2" fillId="2" borderId="3" xfId="0" applyFont="1" applyFill="1" applyBorder="1" applyAlignment="1" applyProtection="1">
      <alignment horizontal="left" vertical="center" wrapText="1"/>
      <protection locked="0"/>
    </xf>
    <xf numFmtId="0" fontId="1" fillId="2" borderId="1" xfId="0" quotePrefix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0" fontId="6" fillId="0" borderId="1" xfId="0" quotePrefix="1" applyFont="1" applyFill="1" applyBorder="1" applyAlignment="1" applyProtection="1">
      <alignment vertical="center" wrapText="1"/>
      <protection locked="0"/>
    </xf>
    <xf numFmtId="0" fontId="6" fillId="2" borderId="1" xfId="0" quotePrefix="1" applyFont="1" applyFill="1" applyBorder="1" applyAlignment="1" applyProtection="1">
      <alignment vertical="center" wrapText="1"/>
      <protection locked="0"/>
    </xf>
    <xf numFmtId="0" fontId="1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left" vertical="center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Alignment="1" applyProtection="1">
      <alignment vertical="center"/>
      <protection locked="0"/>
    </xf>
    <xf numFmtId="0" fontId="14" fillId="0" borderId="1" xfId="0" applyFont="1" applyBorder="1" applyProtection="1">
      <protection locked="0"/>
    </xf>
    <xf numFmtId="0" fontId="14" fillId="0" borderId="0" xfId="0" applyFont="1" applyProtection="1">
      <protection locked="0"/>
    </xf>
    <xf numFmtId="0" fontId="9" fillId="0" borderId="1" xfId="0" applyFont="1" applyFill="1" applyBorder="1" applyAlignment="1" applyProtection="1">
      <alignment vertical="center"/>
      <protection hidden="1"/>
    </xf>
    <xf numFmtId="9" fontId="9" fillId="0" borderId="1" xfId="0" applyNumberFormat="1" applyFont="1" applyFill="1" applyBorder="1" applyAlignment="1" applyProtection="1">
      <alignment horizontal="center" vertical="center"/>
      <protection hidden="1"/>
    </xf>
    <xf numFmtId="49" fontId="6" fillId="0" borderId="1" xfId="0" applyNumberFormat="1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 applyProtection="1">
      <alignment vertical="center" wrapText="1"/>
      <protection locked="0"/>
    </xf>
    <xf numFmtId="164" fontId="9" fillId="0" borderId="1" xfId="0" applyNumberFormat="1" applyFont="1" applyFill="1" applyBorder="1" applyAlignment="1" applyProtection="1">
      <alignment vertical="center" wrapText="1"/>
      <protection locked="0"/>
    </xf>
    <xf numFmtId="0" fontId="9" fillId="0" borderId="0" xfId="0" applyFont="1" applyFill="1" applyAlignment="1" applyProtection="1">
      <alignment vertical="center"/>
      <protection locked="0"/>
    </xf>
    <xf numFmtId="164" fontId="9" fillId="0" borderId="0" xfId="0" applyNumberFormat="1" applyFont="1" applyFill="1" applyAlignment="1" applyProtection="1">
      <alignment vertical="center"/>
      <protection locked="0"/>
    </xf>
    <xf numFmtId="0" fontId="13" fillId="0" borderId="9" xfId="0" applyFont="1" applyFill="1" applyBorder="1" applyAlignment="1" applyProtection="1">
      <alignment vertical="center"/>
      <protection hidden="1"/>
    </xf>
    <xf numFmtId="164" fontId="12" fillId="0" borderId="1" xfId="0" applyNumberFormat="1" applyFont="1" applyFill="1" applyBorder="1" applyAlignment="1" applyProtection="1">
      <alignment vertical="center"/>
      <protection hidden="1"/>
    </xf>
    <xf numFmtId="164" fontId="20" fillId="0" borderId="0" xfId="0" applyNumberFormat="1" applyFont="1" applyFill="1" applyAlignment="1" applyProtection="1">
      <alignment vertical="center"/>
      <protection locked="0"/>
    </xf>
    <xf numFmtId="164" fontId="2" fillId="0" borderId="0" xfId="0" applyNumberFormat="1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vertical="center" wrapText="1"/>
      <protection locked="0"/>
    </xf>
    <xf numFmtId="0" fontId="20" fillId="0" borderId="0" xfId="0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17" fillId="0" borderId="0" xfId="0" applyNumberFormat="1" applyFont="1" applyFill="1" applyAlignment="1" applyProtection="1">
      <alignment horizontal="centerContinuous" vertical="center"/>
      <protection locked="0"/>
    </xf>
    <xf numFmtId="164" fontId="17" fillId="0" borderId="0" xfId="0" applyNumberFormat="1" applyFont="1" applyFill="1" applyAlignment="1" applyProtection="1">
      <alignment vertical="center"/>
      <protection locked="0"/>
    </xf>
    <xf numFmtId="164" fontId="16" fillId="0" borderId="0" xfId="0" applyNumberFormat="1" applyFont="1" applyFill="1" applyAlignment="1" applyProtection="1">
      <alignment vertical="center"/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0" fontId="16" fillId="0" borderId="0" xfId="0" applyFont="1" applyFill="1" applyAlignment="1" applyProtection="1">
      <alignment vertical="center" wrapText="1"/>
      <protection locked="0"/>
    </xf>
    <xf numFmtId="1" fontId="9" fillId="0" borderId="1" xfId="0" applyNumberFormat="1" applyFont="1" applyFill="1" applyBorder="1" applyAlignment="1" applyProtection="1">
      <alignment horizontal="center" vertical="center"/>
      <protection hidden="1"/>
    </xf>
    <xf numFmtId="0" fontId="14" fillId="0" borderId="1" xfId="0" applyFont="1" applyFill="1" applyBorder="1" applyAlignment="1" applyProtection="1">
      <alignment vertical="center" wrapText="1"/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2" fillId="0" borderId="8" xfId="0" applyFont="1" applyFill="1" applyBorder="1" applyAlignment="1" applyProtection="1">
      <alignment vertical="center"/>
      <protection hidden="1"/>
    </xf>
    <xf numFmtId="164" fontId="12" fillId="0" borderId="4" xfId="0" applyNumberFormat="1" applyFont="1" applyFill="1" applyBorder="1" applyAlignment="1" applyProtection="1">
      <alignment horizontal="center" vertical="center"/>
      <protection hidden="1"/>
    </xf>
    <xf numFmtId="0" fontId="14" fillId="0" borderId="8" xfId="0" applyFont="1" applyFill="1" applyBorder="1" applyAlignment="1" applyProtection="1">
      <alignment vertical="center"/>
      <protection hidden="1"/>
    </xf>
    <xf numFmtId="0" fontId="10" fillId="0" borderId="9" xfId="0" applyFont="1" applyFill="1" applyBorder="1" applyAlignment="1" applyProtection="1">
      <alignment vertical="center"/>
      <protection hidden="1"/>
    </xf>
    <xf numFmtId="164" fontId="14" fillId="0" borderId="1" xfId="0" applyNumberFormat="1" applyFont="1" applyFill="1" applyBorder="1" applyAlignment="1" applyProtection="1">
      <alignment vertical="center"/>
      <protection hidden="1"/>
    </xf>
    <xf numFmtId="164" fontId="14" fillId="0" borderId="4" xfId="0" applyNumberFormat="1" applyFont="1" applyFill="1" applyBorder="1" applyAlignment="1" applyProtection="1">
      <alignment horizontal="center" vertical="center"/>
      <protection hidden="1"/>
    </xf>
    <xf numFmtId="0" fontId="14" fillId="0" borderId="8" xfId="0" applyFont="1" applyFill="1" applyBorder="1" applyAlignment="1" applyProtection="1">
      <alignment horizontal="left" vertical="center"/>
      <protection hidden="1"/>
    </xf>
    <xf numFmtId="0" fontId="10" fillId="0" borderId="9" xfId="0" applyFont="1" applyFill="1" applyBorder="1" applyAlignment="1" applyProtection="1">
      <alignment horizontal="left" vertical="center"/>
      <protection hidden="1"/>
    </xf>
    <xf numFmtId="0" fontId="14" fillId="0" borderId="7" xfId="0" applyFont="1" applyFill="1" applyBorder="1" applyAlignment="1" applyProtection="1">
      <alignment horizontal="left" vertical="center"/>
      <protection hidden="1"/>
    </xf>
    <xf numFmtId="0" fontId="10" fillId="0" borderId="2" xfId="0" applyFont="1" applyFill="1" applyBorder="1" applyAlignment="1" applyProtection="1">
      <alignment horizontal="left" vertical="center"/>
      <protection hidden="1"/>
    </xf>
    <xf numFmtId="0" fontId="8" fillId="0" borderId="3" xfId="0" applyFont="1" applyFill="1" applyBorder="1" applyAlignment="1" applyProtection="1">
      <alignment horizontal="left" vertical="center"/>
      <protection hidden="1"/>
    </xf>
    <xf numFmtId="0" fontId="20" fillId="0" borderId="0" xfId="0" applyFont="1" applyFill="1" applyAlignment="1" applyProtection="1">
      <alignment horizontal="center" vertical="center"/>
      <protection locked="0"/>
    </xf>
    <xf numFmtId="164" fontId="7" fillId="3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 applyProtection="1">
      <alignment vertical="center" wrapText="1"/>
      <protection locked="0"/>
    </xf>
    <xf numFmtId="0" fontId="8" fillId="3" borderId="7" xfId="0" applyFont="1" applyFill="1" applyBorder="1" applyAlignment="1" applyProtection="1">
      <alignment horizontal="left" vertical="center"/>
      <protection hidden="1"/>
    </xf>
    <xf numFmtId="0" fontId="8" fillId="3" borderId="3" xfId="0" applyFont="1" applyFill="1" applyBorder="1" applyAlignment="1" applyProtection="1">
      <alignment horizontal="left" vertical="center"/>
      <protection hidden="1"/>
    </xf>
    <xf numFmtId="164" fontId="8" fillId="3" borderId="1" xfId="0" applyNumberFormat="1" applyFont="1" applyFill="1" applyBorder="1" applyAlignment="1" applyProtection="1">
      <alignment horizontal="center" vertical="center"/>
      <protection hidden="1"/>
    </xf>
    <xf numFmtId="9" fontId="9" fillId="3" borderId="1" xfId="0" applyNumberFormat="1" applyFont="1" applyFill="1" applyBorder="1" applyAlignment="1" applyProtection="1">
      <alignment horizontal="center" vertical="center"/>
      <protection hidden="1"/>
    </xf>
    <xf numFmtId="0" fontId="9" fillId="3" borderId="1" xfId="0" applyFont="1" applyFill="1" applyBorder="1" applyAlignment="1" applyProtection="1">
      <alignment vertical="center" wrapText="1"/>
      <protection locked="0"/>
    </xf>
    <xf numFmtId="0" fontId="14" fillId="3" borderId="1" xfId="0" applyFont="1" applyFill="1" applyBorder="1" applyAlignment="1" applyProtection="1">
      <alignment vertical="center" wrapText="1"/>
      <protection locked="0"/>
    </xf>
    <xf numFmtId="0" fontId="8" fillId="3" borderId="2" xfId="0" applyFont="1" applyFill="1" applyBorder="1" applyAlignment="1" applyProtection="1">
      <alignment horizontal="left" vertical="center"/>
      <protection hidden="1"/>
    </xf>
    <xf numFmtId="0" fontId="10" fillId="3" borderId="1" xfId="0" applyFont="1" applyFill="1" applyBorder="1" applyAlignment="1" applyProtection="1">
      <alignment vertical="center" wrapText="1"/>
      <protection locked="0"/>
    </xf>
    <xf numFmtId="0" fontId="8" fillId="3" borderId="1" xfId="0" applyFont="1" applyFill="1" applyBorder="1" applyAlignment="1" applyProtection="1">
      <alignment vertical="center" wrapText="1"/>
      <protection locked="0"/>
    </xf>
    <xf numFmtId="164" fontId="9" fillId="2" borderId="1" xfId="0" applyNumberFormat="1" applyFont="1" applyFill="1" applyBorder="1" applyAlignment="1" applyProtection="1">
      <alignment horizontal="center" vertical="center"/>
      <protection hidden="1"/>
    </xf>
    <xf numFmtId="16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5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6" xfId="0" applyNumberFormat="1" applyFont="1" applyFill="1" applyBorder="1" applyAlignment="1" applyProtection="1">
      <alignment horizontal="center" vertical="center" wrapText="1"/>
      <protection locked="0"/>
    </xf>
    <xf numFmtId="164" fontId="6" fillId="2" borderId="6" xfId="0" applyNumberFormat="1" applyFont="1" applyFill="1" applyBorder="1" applyAlignment="1" applyProtection="1">
      <alignment horizontal="center" vertical="center"/>
      <protection locked="0"/>
    </xf>
    <xf numFmtId="166" fontId="6" fillId="0" borderId="6" xfId="0" applyNumberFormat="1" applyFont="1" applyFill="1" applyBorder="1" applyAlignment="1" applyProtection="1">
      <alignment horizontal="center" vertical="center"/>
      <protection locked="0"/>
    </xf>
    <xf numFmtId="166" fontId="6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49" fontId="6" fillId="0" borderId="12" xfId="0" applyNumberFormat="1" applyFont="1" applyFill="1" applyBorder="1" applyAlignment="1" applyProtection="1">
      <alignment horizontal="center" vertical="center"/>
      <protection locked="0"/>
    </xf>
    <xf numFmtId="49" fontId="8" fillId="3" borderId="14" xfId="0" applyNumberFormat="1" applyFont="1" applyFill="1" applyBorder="1" applyAlignment="1" applyProtection="1">
      <alignment horizontal="center" vertical="center"/>
      <protection locked="0"/>
    </xf>
    <xf numFmtId="0" fontId="9" fillId="0" borderId="10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14" fillId="0" borderId="10" xfId="0" applyFont="1" applyFill="1" applyBorder="1" applyAlignment="1" applyProtection="1">
      <alignment horizontal="center" vertical="center"/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left" vertical="center"/>
      <protection hidden="1"/>
    </xf>
    <xf numFmtId="49" fontId="8" fillId="3" borderId="7" xfId="0" applyNumberFormat="1" applyFont="1" applyFill="1" applyBorder="1" applyAlignment="1" applyProtection="1">
      <alignment horizontal="left" vertical="center"/>
      <protection locked="0"/>
    </xf>
    <xf numFmtId="49" fontId="8" fillId="3" borderId="2" xfId="0" applyNumberFormat="1" applyFont="1" applyFill="1" applyBorder="1" applyAlignment="1" applyProtection="1">
      <alignment horizontal="left" vertical="center"/>
      <protection locked="0"/>
    </xf>
    <xf numFmtId="49" fontId="8" fillId="3" borderId="3" xfId="0" applyNumberFormat="1" applyFont="1" applyFill="1" applyBorder="1" applyAlignment="1" applyProtection="1">
      <alignment horizontal="left" vertical="center"/>
      <protection locked="0"/>
    </xf>
    <xf numFmtId="0" fontId="16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quotePrefix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quotePrefix="1" applyFont="1" applyFill="1" applyBorder="1" applyAlignment="1" applyProtection="1">
      <alignment horizontal="left" vertical="center" wrapText="1"/>
      <protection locked="0"/>
    </xf>
    <xf numFmtId="0" fontId="1" fillId="0" borderId="0" xfId="0" quotePrefix="1" applyFont="1" applyFill="1" applyBorder="1" applyAlignment="1">
      <alignment horizontal="center" vertical="center" wrapText="1"/>
    </xf>
    <xf numFmtId="0" fontId="6" fillId="0" borderId="0" xfId="0" quotePrefix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10" fontId="16" fillId="0" borderId="0" xfId="0" applyNumberFormat="1" applyFont="1" applyFill="1" applyBorder="1" applyAlignment="1">
      <alignment horizontal="center" vertical="center"/>
    </xf>
    <xf numFmtId="0" fontId="6" fillId="0" borderId="0" xfId="0" quotePrefix="1" applyFont="1" applyFill="1" applyBorder="1" applyAlignment="1" applyProtection="1">
      <alignment vertical="center" wrapText="1"/>
      <protection locked="0"/>
    </xf>
    <xf numFmtId="164" fontId="5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vertical="center"/>
      <protection hidden="1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Alignment="1" applyProtection="1">
      <alignment horizontal="center" vertical="top"/>
      <protection locked="0"/>
    </xf>
    <xf numFmtId="0" fontId="9" fillId="0" borderId="15" xfId="0" applyFont="1" applyFill="1" applyBorder="1" applyAlignment="1" applyProtection="1">
      <alignment horizontal="center" vertical="center"/>
      <protection locked="0"/>
    </xf>
    <xf numFmtId="0" fontId="20" fillId="0" borderId="10" xfId="0" applyFont="1" applyFill="1" applyBorder="1" applyAlignment="1" applyProtection="1">
      <alignment vertical="center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10" fillId="0" borderId="10" xfId="0" applyFont="1" applyFill="1" applyBorder="1" applyAlignment="1" applyProtection="1">
      <alignment horizontal="center" vertical="center"/>
      <protection locked="0"/>
    </xf>
    <xf numFmtId="164" fontId="7" fillId="0" borderId="4" xfId="0" applyNumberFormat="1" applyFont="1" applyFill="1" applyBorder="1" applyAlignment="1" applyProtection="1">
      <alignment horizontal="center" vertical="center"/>
      <protection locked="0"/>
    </xf>
    <xf numFmtId="0" fontId="20" fillId="0" borderId="4" xfId="0" applyFont="1" applyFill="1" applyBorder="1" applyAlignment="1" applyProtection="1">
      <alignment horizontal="center" vertical="center"/>
      <protection locked="0"/>
    </xf>
    <xf numFmtId="0" fontId="20" fillId="0" borderId="4" xfId="0" applyFont="1" applyFill="1" applyBorder="1" applyAlignment="1" applyProtection="1">
      <alignment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vertical="center"/>
      <protection locked="0"/>
    </xf>
    <xf numFmtId="164" fontId="20" fillId="0" borderId="0" xfId="0" applyNumberFormat="1" applyFont="1" applyFill="1" applyBorder="1" applyAlignment="1" applyProtection="1">
      <alignment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234339</xdr:colOff>
      <xdr:row>2</xdr:row>
      <xdr:rowOff>0</xdr:rowOff>
    </xdr:from>
    <xdr:to>
      <xdr:col>2</xdr:col>
      <xdr:colOff>1249491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097623" y="726976"/>
          <a:ext cx="101515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68154</xdr:colOff>
      <xdr:row>1</xdr:row>
      <xdr:rowOff>202213</xdr:rowOff>
    </xdr:from>
    <xdr:to>
      <xdr:col>12</xdr:col>
      <xdr:colOff>215821</xdr:colOff>
      <xdr:row>1</xdr:row>
      <xdr:rowOff>204460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7769560" y="520266"/>
          <a:ext cx="1499390" cy="2247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38100</xdr:rowOff>
    </xdr:from>
    <xdr:to>
      <xdr:col>6</xdr:col>
      <xdr:colOff>295275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33450" y="49530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2</xdr:row>
      <xdr:rowOff>38100</xdr:rowOff>
    </xdr:from>
    <xdr:to>
      <xdr:col>15</xdr:col>
      <xdr:colOff>504825</xdr:colOff>
      <xdr:row>2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324725" y="495300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773"/>
  <sheetViews>
    <sheetView tabSelected="1" topLeftCell="A196" zoomScale="70" zoomScaleNormal="70" workbookViewId="0">
      <selection activeCell="F207" sqref="F207"/>
    </sheetView>
  </sheetViews>
  <sheetFormatPr defaultRowHeight="16.899999999999999" x14ac:dyDescent="0.3"/>
  <cols>
    <col min="1" max="1" width="5.21875" style="173" customWidth="1"/>
    <col min="2" max="2" width="6.88671875" style="123" customWidth="1"/>
    <col min="3" max="3" width="23.6640625" style="123" customWidth="1"/>
    <col min="4" max="4" width="9.33203125" style="123" customWidth="1"/>
    <col min="5" max="5" width="10.33203125" style="120" customWidth="1"/>
    <col min="6" max="6" width="8.88671875" style="120" customWidth="1"/>
    <col min="7" max="7" width="11.44140625" style="120" customWidth="1"/>
    <col min="8" max="8" width="11.109375" style="120" customWidth="1"/>
    <col min="9" max="9" width="10.33203125" style="120" customWidth="1"/>
    <col min="10" max="10" width="9.33203125" style="120" customWidth="1"/>
    <col min="11" max="11" width="11.5546875" style="120" customWidth="1"/>
    <col min="12" max="12" width="7.33203125" style="146" customWidth="1"/>
    <col min="13" max="13" width="23.5546875" style="122" customWidth="1"/>
    <col min="14" max="14" width="9.33203125" style="123" bestFit="1" customWidth="1"/>
    <col min="15" max="246" width="9.109375" style="123"/>
    <col min="247" max="247" width="4.6640625" style="123" customWidth="1"/>
    <col min="248" max="248" width="19.88671875" style="123" customWidth="1"/>
    <col min="249" max="249" width="9.44140625" style="123" customWidth="1"/>
    <col min="250" max="250" width="9.88671875" style="123" customWidth="1"/>
    <col min="251" max="251" width="8.88671875" style="123" customWidth="1"/>
    <col min="252" max="252" width="7" style="123" customWidth="1"/>
    <col min="253" max="253" width="9.6640625" style="123" customWidth="1"/>
    <col min="254" max="255" width="10.88671875" style="123" customWidth="1"/>
    <col min="256" max="256" width="12.44140625" style="123" customWidth="1"/>
    <col min="257" max="257" width="11.109375" style="123" customWidth="1"/>
    <col min="258" max="259" width="11.88671875" style="123" customWidth="1"/>
    <col min="260" max="260" width="12.44140625" style="123" customWidth="1"/>
    <col min="261" max="261" width="10.33203125" style="123" customWidth="1"/>
    <col min="262" max="262" width="10.44140625" style="123" customWidth="1"/>
    <col min="263" max="263" width="10.6640625" style="123" customWidth="1"/>
    <col min="264" max="264" width="10.33203125" style="123" customWidth="1"/>
    <col min="265" max="265" width="9.33203125" style="123" customWidth="1"/>
    <col min="266" max="266" width="13.88671875" style="123" customWidth="1"/>
    <col min="267" max="502" width="9.109375" style="123"/>
    <col min="503" max="503" width="4.6640625" style="123" customWidth="1"/>
    <col min="504" max="504" width="19.88671875" style="123" customWidth="1"/>
    <col min="505" max="505" width="9.44140625" style="123" customWidth="1"/>
    <col min="506" max="506" width="9.88671875" style="123" customWidth="1"/>
    <col min="507" max="507" width="8.88671875" style="123" customWidth="1"/>
    <col min="508" max="508" width="7" style="123" customWidth="1"/>
    <col min="509" max="509" width="9.6640625" style="123" customWidth="1"/>
    <col min="510" max="511" width="10.88671875" style="123" customWidth="1"/>
    <col min="512" max="512" width="12.44140625" style="123" customWidth="1"/>
    <col min="513" max="513" width="11.109375" style="123" customWidth="1"/>
    <col min="514" max="515" width="11.88671875" style="123" customWidth="1"/>
    <col min="516" max="516" width="12.44140625" style="123" customWidth="1"/>
    <col min="517" max="517" width="10.33203125" style="123" customWidth="1"/>
    <col min="518" max="518" width="10.44140625" style="123" customWidth="1"/>
    <col min="519" max="519" width="10.6640625" style="123" customWidth="1"/>
    <col min="520" max="520" width="10.33203125" style="123" customWidth="1"/>
    <col min="521" max="521" width="9.33203125" style="123" customWidth="1"/>
    <col min="522" max="522" width="13.88671875" style="123" customWidth="1"/>
    <col min="523" max="758" width="9.109375" style="123"/>
    <col min="759" max="759" width="4.6640625" style="123" customWidth="1"/>
    <col min="760" max="760" width="19.88671875" style="123" customWidth="1"/>
    <col min="761" max="761" width="9.44140625" style="123" customWidth="1"/>
    <col min="762" max="762" width="9.88671875" style="123" customWidth="1"/>
    <col min="763" max="763" width="8.88671875" style="123" customWidth="1"/>
    <col min="764" max="764" width="7" style="123" customWidth="1"/>
    <col min="765" max="765" width="9.6640625" style="123" customWidth="1"/>
    <col min="766" max="767" width="10.88671875" style="123" customWidth="1"/>
    <col min="768" max="768" width="12.44140625" style="123" customWidth="1"/>
    <col min="769" max="769" width="11.109375" style="123" customWidth="1"/>
    <col min="770" max="771" width="11.88671875" style="123" customWidth="1"/>
    <col min="772" max="772" width="12.44140625" style="123" customWidth="1"/>
    <col min="773" max="773" width="10.33203125" style="123" customWidth="1"/>
    <col min="774" max="774" width="10.44140625" style="123" customWidth="1"/>
    <col min="775" max="775" width="10.6640625" style="123" customWidth="1"/>
    <col min="776" max="776" width="10.33203125" style="123" customWidth="1"/>
    <col min="777" max="777" width="9.33203125" style="123" customWidth="1"/>
    <col min="778" max="778" width="13.88671875" style="123" customWidth="1"/>
    <col min="779" max="1014" width="9.109375" style="123"/>
    <col min="1015" max="1015" width="4.6640625" style="123" customWidth="1"/>
    <col min="1016" max="1016" width="19.88671875" style="123" customWidth="1"/>
    <col min="1017" max="1017" width="9.44140625" style="123" customWidth="1"/>
    <col min="1018" max="1018" width="9.88671875" style="123" customWidth="1"/>
    <col min="1019" max="1019" width="8.88671875" style="123" customWidth="1"/>
    <col min="1020" max="1020" width="7" style="123" customWidth="1"/>
    <col min="1021" max="1021" width="9.6640625" style="123" customWidth="1"/>
    <col min="1022" max="1023" width="10.88671875" style="123" customWidth="1"/>
    <col min="1024" max="1024" width="12.44140625" style="123" customWidth="1"/>
    <col min="1025" max="1025" width="11.109375" style="123" customWidth="1"/>
    <col min="1026" max="1027" width="11.88671875" style="123" customWidth="1"/>
    <col min="1028" max="1028" width="12.44140625" style="123" customWidth="1"/>
    <col min="1029" max="1029" width="10.33203125" style="123" customWidth="1"/>
    <col min="1030" max="1030" width="10.44140625" style="123" customWidth="1"/>
    <col min="1031" max="1031" width="10.6640625" style="123" customWidth="1"/>
    <col min="1032" max="1032" width="10.33203125" style="123" customWidth="1"/>
    <col min="1033" max="1033" width="9.33203125" style="123" customWidth="1"/>
    <col min="1034" max="1034" width="13.88671875" style="123" customWidth="1"/>
    <col min="1035" max="1270" width="9.109375" style="123"/>
    <col min="1271" max="1271" width="4.6640625" style="123" customWidth="1"/>
    <col min="1272" max="1272" width="19.88671875" style="123" customWidth="1"/>
    <col min="1273" max="1273" width="9.44140625" style="123" customWidth="1"/>
    <col min="1274" max="1274" width="9.88671875" style="123" customWidth="1"/>
    <col min="1275" max="1275" width="8.88671875" style="123" customWidth="1"/>
    <col min="1276" max="1276" width="7" style="123" customWidth="1"/>
    <col min="1277" max="1277" width="9.6640625" style="123" customWidth="1"/>
    <col min="1278" max="1279" width="10.88671875" style="123" customWidth="1"/>
    <col min="1280" max="1280" width="12.44140625" style="123" customWidth="1"/>
    <col min="1281" max="1281" width="11.109375" style="123" customWidth="1"/>
    <col min="1282" max="1283" width="11.88671875" style="123" customWidth="1"/>
    <col min="1284" max="1284" width="12.44140625" style="123" customWidth="1"/>
    <col min="1285" max="1285" width="10.33203125" style="123" customWidth="1"/>
    <col min="1286" max="1286" width="10.44140625" style="123" customWidth="1"/>
    <col min="1287" max="1287" width="10.6640625" style="123" customWidth="1"/>
    <col min="1288" max="1288" width="10.33203125" style="123" customWidth="1"/>
    <col min="1289" max="1289" width="9.33203125" style="123" customWidth="1"/>
    <col min="1290" max="1290" width="13.88671875" style="123" customWidth="1"/>
    <col min="1291" max="1526" width="9.109375" style="123"/>
    <col min="1527" max="1527" width="4.6640625" style="123" customWidth="1"/>
    <col min="1528" max="1528" width="19.88671875" style="123" customWidth="1"/>
    <col min="1529" max="1529" width="9.44140625" style="123" customWidth="1"/>
    <col min="1530" max="1530" width="9.88671875" style="123" customWidth="1"/>
    <col min="1531" max="1531" width="8.88671875" style="123" customWidth="1"/>
    <col min="1532" max="1532" width="7" style="123" customWidth="1"/>
    <col min="1533" max="1533" width="9.6640625" style="123" customWidth="1"/>
    <col min="1534" max="1535" width="10.88671875" style="123" customWidth="1"/>
    <col min="1536" max="1536" width="12.44140625" style="123" customWidth="1"/>
    <col min="1537" max="1537" width="11.109375" style="123" customWidth="1"/>
    <col min="1538" max="1539" width="11.88671875" style="123" customWidth="1"/>
    <col min="1540" max="1540" width="12.44140625" style="123" customWidth="1"/>
    <col min="1541" max="1541" width="10.33203125" style="123" customWidth="1"/>
    <col min="1542" max="1542" width="10.44140625" style="123" customWidth="1"/>
    <col min="1543" max="1543" width="10.6640625" style="123" customWidth="1"/>
    <col min="1544" max="1544" width="10.33203125" style="123" customWidth="1"/>
    <col min="1545" max="1545" width="9.33203125" style="123" customWidth="1"/>
    <col min="1546" max="1546" width="13.88671875" style="123" customWidth="1"/>
    <col min="1547" max="1782" width="9.109375" style="123"/>
    <col min="1783" max="1783" width="4.6640625" style="123" customWidth="1"/>
    <col min="1784" max="1784" width="19.88671875" style="123" customWidth="1"/>
    <col min="1785" max="1785" width="9.44140625" style="123" customWidth="1"/>
    <col min="1786" max="1786" width="9.88671875" style="123" customWidth="1"/>
    <col min="1787" max="1787" width="8.88671875" style="123" customWidth="1"/>
    <col min="1788" max="1788" width="7" style="123" customWidth="1"/>
    <col min="1789" max="1789" width="9.6640625" style="123" customWidth="1"/>
    <col min="1790" max="1791" width="10.88671875" style="123" customWidth="1"/>
    <col min="1792" max="1792" width="12.44140625" style="123" customWidth="1"/>
    <col min="1793" max="1793" width="11.109375" style="123" customWidth="1"/>
    <col min="1794" max="1795" width="11.88671875" style="123" customWidth="1"/>
    <col min="1796" max="1796" width="12.44140625" style="123" customWidth="1"/>
    <col min="1797" max="1797" width="10.33203125" style="123" customWidth="1"/>
    <col min="1798" max="1798" width="10.44140625" style="123" customWidth="1"/>
    <col min="1799" max="1799" width="10.6640625" style="123" customWidth="1"/>
    <col min="1800" max="1800" width="10.33203125" style="123" customWidth="1"/>
    <col min="1801" max="1801" width="9.33203125" style="123" customWidth="1"/>
    <col min="1802" max="1802" width="13.88671875" style="123" customWidth="1"/>
    <col min="1803" max="2038" width="9.109375" style="123"/>
    <col min="2039" max="2039" width="4.6640625" style="123" customWidth="1"/>
    <col min="2040" max="2040" width="19.88671875" style="123" customWidth="1"/>
    <col min="2041" max="2041" width="9.44140625" style="123" customWidth="1"/>
    <col min="2042" max="2042" width="9.88671875" style="123" customWidth="1"/>
    <col min="2043" max="2043" width="8.88671875" style="123" customWidth="1"/>
    <col min="2044" max="2044" width="7" style="123" customWidth="1"/>
    <col min="2045" max="2045" width="9.6640625" style="123" customWidth="1"/>
    <col min="2046" max="2047" width="10.88671875" style="123" customWidth="1"/>
    <col min="2048" max="2048" width="12.44140625" style="123" customWidth="1"/>
    <col min="2049" max="2049" width="11.109375" style="123" customWidth="1"/>
    <col min="2050" max="2051" width="11.88671875" style="123" customWidth="1"/>
    <col min="2052" max="2052" width="12.44140625" style="123" customWidth="1"/>
    <col min="2053" max="2053" width="10.33203125" style="123" customWidth="1"/>
    <col min="2054" max="2054" width="10.44140625" style="123" customWidth="1"/>
    <col min="2055" max="2055" width="10.6640625" style="123" customWidth="1"/>
    <col min="2056" max="2056" width="10.33203125" style="123" customWidth="1"/>
    <col min="2057" max="2057" width="9.33203125" style="123" customWidth="1"/>
    <col min="2058" max="2058" width="13.88671875" style="123" customWidth="1"/>
    <col min="2059" max="2294" width="9.109375" style="123"/>
    <col min="2295" max="2295" width="4.6640625" style="123" customWidth="1"/>
    <col min="2296" max="2296" width="19.88671875" style="123" customWidth="1"/>
    <col min="2297" max="2297" width="9.44140625" style="123" customWidth="1"/>
    <col min="2298" max="2298" width="9.88671875" style="123" customWidth="1"/>
    <col min="2299" max="2299" width="8.88671875" style="123" customWidth="1"/>
    <col min="2300" max="2300" width="7" style="123" customWidth="1"/>
    <col min="2301" max="2301" width="9.6640625" style="123" customWidth="1"/>
    <col min="2302" max="2303" width="10.88671875" style="123" customWidth="1"/>
    <col min="2304" max="2304" width="12.44140625" style="123" customWidth="1"/>
    <col min="2305" max="2305" width="11.109375" style="123" customWidth="1"/>
    <col min="2306" max="2307" width="11.88671875" style="123" customWidth="1"/>
    <col min="2308" max="2308" width="12.44140625" style="123" customWidth="1"/>
    <col min="2309" max="2309" width="10.33203125" style="123" customWidth="1"/>
    <col min="2310" max="2310" width="10.44140625" style="123" customWidth="1"/>
    <col min="2311" max="2311" width="10.6640625" style="123" customWidth="1"/>
    <col min="2312" max="2312" width="10.33203125" style="123" customWidth="1"/>
    <col min="2313" max="2313" width="9.33203125" style="123" customWidth="1"/>
    <col min="2314" max="2314" width="13.88671875" style="123" customWidth="1"/>
    <col min="2315" max="2550" width="9.109375" style="123"/>
    <col min="2551" max="2551" width="4.6640625" style="123" customWidth="1"/>
    <col min="2552" max="2552" width="19.88671875" style="123" customWidth="1"/>
    <col min="2553" max="2553" width="9.44140625" style="123" customWidth="1"/>
    <col min="2554" max="2554" width="9.88671875" style="123" customWidth="1"/>
    <col min="2555" max="2555" width="8.88671875" style="123" customWidth="1"/>
    <col min="2556" max="2556" width="7" style="123" customWidth="1"/>
    <col min="2557" max="2557" width="9.6640625" style="123" customWidth="1"/>
    <col min="2558" max="2559" width="10.88671875" style="123" customWidth="1"/>
    <col min="2560" max="2560" width="12.44140625" style="123" customWidth="1"/>
    <col min="2561" max="2561" width="11.109375" style="123" customWidth="1"/>
    <col min="2562" max="2563" width="11.88671875" style="123" customWidth="1"/>
    <col min="2564" max="2564" width="12.44140625" style="123" customWidth="1"/>
    <col min="2565" max="2565" width="10.33203125" style="123" customWidth="1"/>
    <col min="2566" max="2566" width="10.44140625" style="123" customWidth="1"/>
    <col min="2567" max="2567" width="10.6640625" style="123" customWidth="1"/>
    <col min="2568" max="2568" width="10.33203125" style="123" customWidth="1"/>
    <col min="2569" max="2569" width="9.33203125" style="123" customWidth="1"/>
    <col min="2570" max="2570" width="13.88671875" style="123" customWidth="1"/>
    <col min="2571" max="2806" width="9.109375" style="123"/>
    <col min="2807" max="2807" width="4.6640625" style="123" customWidth="1"/>
    <col min="2808" max="2808" width="19.88671875" style="123" customWidth="1"/>
    <col min="2809" max="2809" width="9.44140625" style="123" customWidth="1"/>
    <col min="2810" max="2810" width="9.88671875" style="123" customWidth="1"/>
    <col min="2811" max="2811" width="8.88671875" style="123" customWidth="1"/>
    <col min="2812" max="2812" width="7" style="123" customWidth="1"/>
    <col min="2813" max="2813" width="9.6640625" style="123" customWidth="1"/>
    <col min="2814" max="2815" width="10.88671875" style="123" customWidth="1"/>
    <col min="2816" max="2816" width="12.44140625" style="123" customWidth="1"/>
    <col min="2817" max="2817" width="11.109375" style="123" customWidth="1"/>
    <col min="2818" max="2819" width="11.88671875" style="123" customWidth="1"/>
    <col min="2820" max="2820" width="12.44140625" style="123" customWidth="1"/>
    <col min="2821" max="2821" width="10.33203125" style="123" customWidth="1"/>
    <col min="2822" max="2822" width="10.44140625" style="123" customWidth="1"/>
    <col min="2823" max="2823" width="10.6640625" style="123" customWidth="1"/>
    <col min="2824" max="2824" width="10.33203125" style="123" customWidth="1"/>
    <col min="2825" max="2825" width="9.33203125" style="123" customWidth="1"/>
    <col min="2826" max="2826" width="13.88671875" style="123" customWidth="1"/>
    <col min="2827" max="3062" width="9.109375" style="123"/>
    <col min="3063" max="3063" width="4.6640625" style="123" customWidth="1"/>
    <col min="3064" max="3064" width="19.88671875" style="123" customWidth="1"/>
    <col min="3065" max="3065" width="9.44140625" style="123" customWidth="1"/>
    <col min="3066" max="3066" width="9.88671875" style="123" customWidth="1"/>
    <col min="3067" max="3067" width="8.88671875" style="123" customWidth="1"/>
    <col min="3068" max="3068" width="7" style="123" customWidth="1"/>
    <col min="3069" max="3069" width="9.6640625" style="123" customWidth="1"/>
    <col min="3070" max="3071" width="10.88671875" style="123" customWidth="1"/>
    <col min="3072" max="3072" width="12.44140625" style="123" customWidth="1"/>
    <col min="3073" max="3073" width="11.109375" style="123" customWidth="1"/>
    <col min="3074" max="3075" width="11.88671875" style="123" customWidth="1"/>
    <col min="3076" max="3076" width="12.44140625" style="123" customWidth="1"/>
    <col min="3077" max="3077" width="10.33203125" style="123" customWidth="1"/>
    <col min="3078" max="3078" width="10.44140625" style="123" customWidth="1"/>
    <col min="3079" max="3079" width="10.6640625" style="123" customWidth="1"/>
    <col min="3080" max="3080" width="10.33203125" style="123" customWidth="1"/>
    <col min="3081" max="3081" width="9.33203125" style="123" customWidth="1"/>
    <col min="3082" max="3082" width="13.88671875" style="123" customWidth="1"/>
    <col min="3083" max="3318" width="9.109375" style="123"/>
    <col min="3319" max="3319" width="4.6640625" style="123" customWidth="1"/>
    <col min="3320" max="3320" width="19.88671875" style="123" customWidth="1"/>
    <col min="3321" max="3321" width="9.44140625" style="123" customWidth="1"/>
    <col min="3322" max="3322" width="9.88671875" style="123" customWidth="1"/>
    <col min="3323" max="3323" width="8.88671875" style="123" customWidth="1"/>
    <col min="3324" max="3324" width="7" style="123" customWidth="1"/>
    <col min="3325" max="3325" width="9.6640625" style="123" customWidth="1"/>
    <col min="3326" max="3327" width="10.88671875" style="123" customWidth="1"/>
    <col min="3328" max="3328" width="12.44140625" style="123" customWidth="1"/>
    <col min="3329" max="3329" width="11.109375" style="123" customWidth="1"/>
    <col min="3330" max="3331" width="11.88671875" style="123" customWidth="1"/>
    <col min="3332" max="3332" width="12.44140625" style="123" customWidth="1"/>
    <col min="3333" max="3333" width="10.33203125" style="123" customWidth="1"/>
    <col min="3334" max="3334" width="10.44140625" style="123" customWidth="1"/>
    <col min="3335" max="3335" width="10.6640625" style="123" customWidth="1"/>
    <col min="3336" max="3336" width="10.33203125" style="123" customWidth="1"/>
    <col min="3337" max="3337" width="9.33203125" style="123" customWidth="1"/>
    <col min="3338" max="3338" width="13.88671875" style="123" customWidth="1"/>
    <col min="3339" max="3574" width="9.109375" style="123"/>
    <col min="3575" max="3575" width="4.6640625" style="123" customWidth="1"/>
    <col min="3576" max="3576" width="19.88671875" style="123" customWidth="1"/>
    <col min="3577" max="3577" width="9.44140625" style="123" customWidth="1"/>
    <col min="3578" max="3578" width="9.88671875" style="123" customWidth="1"/>
    <col min="3579" max="3579" width="8.88671875" style="123" customWidth="1"/>
    <col min="3580" max="3580" width="7" style="123" customWidth="1"/>
    <col min="3581" max="3581" width="9.6640625" style="123" customWidth="1"/>
    <col min="3582" max="3583" width="10.88671875" style="123" customWidth="1"/>
    <col min="3584" max="3584" width="12.44140625" style="123" customWidth="1"/>
    <col min="3585" max="3585" width="11.109375" style="123" customWidth="1"/>
    <col min="3586" max="3587" width="11.88671875" style="123" customWidth="1"/>
    <col min="3588" max="3588" width="12.44140625" style="123" customWidth="1"/>
    <col min="3589" max="3589" width="10.33203125" style="123" customWidth="1"/>
    <col min="3590" max="3590" width="10.44140625" style="123" customWidth="1"/>
    <col min="3591" max="3591" width="10.6640625" style="123" customWidth="1"/>
    <col min="3592" max="3592" width="10.33203125" style="123" customWidth="1"/>
    <col min="3593" max="3593" width="9.33203125" style="123" customWidth="1"/>
    <col min="3594" max="3594" width="13.88671875" style="123" customWidth="1"/>
    <col min="3595" max="3830" width="9.109375" style="123"/>
    <col min="3831" max="3831" width="4.6640625" style="123" customWidth="1"/>
    <col min="3832" max="3832" width="19.88671875" style="123" customWidth="1"/>
    <col min="3833" max="3833" width="9.44140625" style="123" customWidth="1"/>
    <col min="3834" max="3834" width="9.88671875" style="123" customWidth="1"/>
    <col min="3835" max="3835" width="8.88671875" style="123" customWidth="1"/>
    <col min="3836" max="3836" width="7" style="123" customWidth="1"/>
    <col min="3837" max="3837" width="9.6640625" style="123" customWidth="1"/>
    <col min="3838" max="3839" width="10.88671875" style="123" customWidth="1"/>
    <col min="3840" max="3840" width="12.44140625" style="123" customWidth="1"/>
    <col min="3841" max="3841" width="11.109375" style="123" customWidth="1"/>
    <col min="3842" max="3843" width="11.88671875" style="123" customWidth="1"/>
    <col min="3844" max="3844" width="12.44140625" style="123" customWidth="1"/>
    <col min="3845" max="3845" width="10.33203125" style="123" customWidth="1"/>
    <col min="3846" max="3846" width="10.44140625" style="123" customWidth="1"/>
    <col min="3847" max="3847" width="10.6640625" style="123" customWidth="1"/>
    <col min="3848" max="3848" width="10.33203125" style="123" customWidth="1"/>
    <col min="3849" max="3849" width="9.33203125" style="123" customWidth="1"/>
    <col min="3850" max="3850" width="13.88671875" style="123" customWidth="1"/>
    <col min="3851" max="4086" width="9.109375" style="123"/>
    <col min="4087" max="4087" width="4.6640625" style="123" customWidth="1"/>
    <col min="4088" max="4088" width="19.88671875" style="123" customWidth="1"/>
    <col min="4089" max="4089" width="9.44140625" style="123" customWidth="1"/>
    <col min="4090" max="4090" width="9.88671875" style="123" customWidth="1"/>
    <col min="4091" max="4091" width="8.88671875" style="123" customWidth="1"/>
    <col min="4092" max="4092" width="7" style="123" customWidth="1"/>
    <col min="4093" max="4093" width="9.6640625" style="123" customWidth="1"/>
    <col min="4094" max="4095" width="10.88671875" style="123" customWidth="1"/>
    <col min="4096" max="4096" width="12.44140625" style="123" customWidth="1"/>
    <col min="4097" max="4097" width="11.109375" style="123" customWidth="1"/>
    <col min="4098" max="4099" width="11.88671875" style="123" customWidth="1"/>
    <col min="4100" max="4100" width="12.44140625" style="123" customWidth="1"/>
    <col min="4101" max="4101" width="10.33203125" style="123" customWidth="1"/>
    <col min="4102" max="4102" width="10.44140625" style="123" customWidth="1"/>
    <col min="4103" max="4103" width="10.6640625" style="123" customWidth="1"/>
    <col min="4104" max="4104" width="10.33203125" style="123" customWidth="1"/>
    <col min="4105" max="4105" width="9.33203125" style="123" customWidth="1"/>
    <col min="4106" max="4106" width="13.88671875" style="123" customWidth="1"/>
    <col min="4107" max="4342" width="9.109375" style="123"/>
    <col min="4343" max="4343" width="4.6640625" style="123" customWidth="1"/>
    <col min="4344" max="4344" width="19.88671875" style="123" customWidth="1"/>
    <col min="4345" max="4345" width="9.44140625" style="123" customWidth="1"/>
    <col min="4346" max="4346" width="9.88671875" style="123" customWidth="1"/>
    <col min="4347" max="4347" width="8.88671875" style="123" customWidth="1"/>
    <col min="4348" max="4348" width="7" style="123" customWidth="1"/>
    <col min="4349" max="4349" width="9.6640625" style="123" customWidth="1"/>
    <col min="4350" max="4351" width="10.88671875" style="123" customWidth="1"/>
    <col min="4352" max="4352" width="12.44140625" style="123" customWidth="1"/>
    <col min="4353" max="4353" width="11.109375" style="123" customWidth="1"/>
    <col min="4354" max="4355" width="11.88671875" style="123" customWidth="1"/>
    <col min="4356" max="4356" width="12.44140625" style="123" customWidth="1"/>
    <col min="4357" max="4357" width="10.33203125" style="123" customWidth="1"/>
    <col min="4358" max="4358" width="10.44140625" style="123" customWidth="1"/>
    <col min="4359" max="4359" width="10.6640625" style="123" customWidth="1"/>
    <col min="4360" max="4360" width="10.33203125" style="123" customWidth="1"/>
    <col min="4361" max="4361" width="9.33203125" style="123" customWidth="1"/>
    <col min="4362" max="4362" width="13.88671875" style="123" customWidth="1"/>
    <col min="4363" max="4598" width="9.109375" style="123"/>
    <col min="4599" max="4599" width="4.6640625" style="123" customWidth="1"/>
    <col min="4600" max="4600" width="19.88671875" style="123" customWidth="1"/>
    <col min="4601" max="4601" width="9.44140625" style="123" customWidth="1"/>
    <col min="4602" max="4602" width="9.88671875" style="123" customWidth="1"/>
    <col min="4603" max="4603" width="8.88671875" style="123" customWidth="1"/>
    <col min="4604" max="4604" width="7" style="123" customWidth="1"/>
    <col min="4605" max="4605" width="9.6640625" style="123" customWidth="1"/>
    <col min="4606" max="4607" width="10.88671875" style="123" customWidth="1"/>
    <col min="4608" max="4608" width="12.44140625" style="123" customWidth="1"/>
    <col min="4609" max="4609" width="11.109375" style="123" customWidth="1"/>
    <col min="4610" max="4611" width="11.88671875" style="123" customWidth="1"/>
    <col min="4612" max="4612" width="12.44140625" style="123" customWidth="1"/>
    <col min="4613" max="4613" width="10.33203125" style="123" customWidth="1"/>
    <col min="4614" max="4614" width="10.44140625" style="123" customWidth="1"/>
    <col min="4615" max="4615" width="10.6640625" style="123" customWidth="1"/>
    <col min="4616" max="4616" width="10.33203125" style="123" customWidth="1"/>
    <col min="4617" max="4617" width="9.33203125" style="123" customWidth="1"/>
    <col min="4618" max="4618" width="13.88671875" style="123" customWidth="1"/>
    <col min="4619" max="4854" width="9.109375" style="123"/>
    <col min="4855" max="4855" width="4.6640625" style="123" customWidth="1"/>
    <col min="4856" max="4856" width="19.88671875" style="123" customWidth="1"/>
    <col min="4857" max="4857" width="9.44140625" style="123" customWidth="1"/>
    <col min="4858" max="4858" width="9.88671875" style="123" customWidth="1"/>
    <col min="4859" max="4859" width="8.88671875" style="123" customWidth="1"/>
    <col min="4860" max="4860" width="7" style="123" customWidth="1"/>
    <col min="4861" max="4861" width="9.6640625" style="123" customWidth="1"/>
    <col min="4862" max="4863" width="10.88671875" style="123" customWidth="1"/>
    <col min="4864" max="4864" width="12.44140625" style="123" customWidth="1"/>
    <col min="4865" max="4865" width="11.109375" style="123" customWidth="1"/>
    <col min="4866" max="4867" width="11.88671875" style="123" customWidth="1"/>
    <col min="4868" max="4868" width="12.44140625" style="123" customWidth="1"/>
    <col min="4869" max="4869" width="10.33203125" style="123" customWidth="1"/>
    <col min="4870" max="4870" width="10.44140625" style="123" customWidth="1"/>
    <col min="4871" max="4871" width="10.6640625" style="123" customWidth="1"/>
    <col min="4872" max="4872" width="10.33203125" style="123" customWidth="1"/>
    <col min="4873" max="4873" width="9.33203125" style="123" customWidth="1"/>
    <col min="4874" max="4874" width="13.88671875" style="123" customWidth="1"/>
    <col min="4875" max="5110" width="9.109375" style="123"/>
    <col min="5111" max="5111" width="4.6640625" style="123" customWidth="1"/>
    <col min="5112" max="5112" width="19.88671875" style="123" customWidth="1"/>
    <col min="5113" max="5113" width="9.44140625" style="123" customWidth="1"/>
    <col min="5114" max="5114" width="9.88671875" style="123" customWidth="1"/>
    <col min="5115" max="5115" width="8.88671875" style="123" customWidth="1"/>
    <col min="5116" max="5116" width="7" style="123" customWidth="1"/>
    <col min="5117" max="5117" width="9.6640625" style="123" customWidth="1"/>
    <col min="5118" max="5119" width="10.88671875" style="123" customWidth="1"/>
    <col min="5120" max="5120" width="12.44140625" style="123" customWidth="1"/>
    <col min="5121" max="5121" width="11.109375" style="123" customWidth="1"/>
    <col min="5122" max="5123" width="11.88671875" style="123" customWidth="1"/>
    <col min="5124" max="5124" width="12.44140625" style="123" customWidth="1"/>
    <col min="5125" max="5125" width="10.33203125" style="123" customWidth="1"/>
    <col min="5126" max="5126" width="10.44140625" style="123" customWidth="1"/>
    <col min="5127" max="5127" width="10.6640625" style="123" customWidth="1"/>
    <col min="5128" max="5128" width="10.33203125" style="123" customWidth="1"/>
    <col min="5129" max="5129" width="9.33203125" style="123" customWidth="1"/>
    <col min="5130" max="5130" width="13.88671875" style="123" customWidth="1"/>
    <col min="5131" max="5366" width="9.109375" style="123"/>
    <col min="5367" max="5367" width="4.6640625" style="123" customWidth="1"/>
    <col min="5368" max="5368" width="19.88671875" style="123" customWidth="1"/>
    <col min="5369" max="5369" width="9.44140625" style="123" customWidth="1"/>
    <col min="5370" max="5370" width="9.88671875" style="123" customWidth="1"/>
    <col min="5371" max="5371" width="8.88671875" style="123" customWidth="1"/>
    <col min="5372" max="5372" width="7" style="123" customWidth="1"/>
    <col min="5373" max="5373" width="9.6640625" style="123" customWidth="1"/>
    <col min="5374" max="5375" width="10.88671875" style="123" customWidth="1"/>
    <col min="5376" max="5376" width="12.44140625" style="123" customWidth="1"/>
    <col min="5377" max="5377" width="11.109375" style="123" customWidth="1"/>
    <col min="5378" max="5379" width="11.88671875" style="123" customWidth="1"/>
    <col min="5380" max="5380" width="12.44140625" style="123" customWidth="1"/>
    <col min="5381" max="5381" width="10.33203125" style="123" customWidth="1"/>
    <col min="5382" max="5382" width="10.44140625" style="123" customWidth="1"/>
    <col min="5383" max="5383" width="10.6640625" style="123" customWidth="1"/>
    <col min="5384" max="5384" width="10.33203125" style="123" customWidth="1"/>
    <col min="5385" max="5385" width="9.33203125" style="123" customWidth="1"/>
    <col min="5386" max="5386" width="13.88671875" style="123" customWidth="1"/>
    <col min="5387" max="5622" width="9.109375" style="123"/>
    <col min="5623" max="5623" width="4.6640625" style="123" customWidth="1"/>
    <col min="5624" max="5624" width="19.88671875" style="123" customWidth="1"/>
    <col min="5625" max="5625" width="9.44140625" style="123" customWidth="1"/>
    <col min="5626" max="5626" width="9.88671875" style="123" customWidth="1"/>
    <col min="5627" max="5627" width="8.88671875" style="123" customWidth="1"/>
    <col min="5628" max="5628" width="7" style="123" customWidth="1"/>
    <col min="5629" max="5629" width="9.6640625" style="123" customWidth="1"/>
    <col min="5630" max="5631" width="10.88671875" style="123" customWidth="1"/>
    <col min="5632" max="5632" width="12.44140625" style="123" customWidth="1"/>
    <col min="5633" max="5633" width="11.109375" style="123" customWidth="1"/>
    <col min="5634" max="5635" width="11.88671875" style="123" customWidth="1"/>
    <col min="5636" max="5636" width="12.44140625" style="123" customWidth="1"/>
    <col min="5637" max="5637" width="10.33203125" style="123" customWidth="1"/>
    <col min="5638" max="5638" width="10.44140625" style="123" customWidth="1"/>
    <col min="5639" max="5639" width="10.6640625" style="123" customWidth="1"/>
    <col min="5640" max="5640" width="10.33203125" style="123" customWidth="1"/>
    <col min="5641" max="5641" width="9.33203125" style="123" customWidth="1"/>
    <col min="5642" max="5642" width="13.88671875" style="123" customWidth="1"/>
    <col min="5643" max="5878" width="9.109375" style="123"/>
    <col min="5879" max="5879" width="4.6640625" style="123" customWidth="1"/>
    <col min="5880" max="5880" width="19.88671875" style="123" customWidth="1"/>
    <col min="5881" max="5881" width="9.44140625" style="123" customWidth="1"/>
    <col min="5882" max="5882" width="9.88671875" style="123" customWidth="1"/>
    <col min="5883" max="5883" width="8.88671875" style="123" customWidth="1"/>
    <col min="5884" max="5884" width="7" style="123" customWidth="1"/>
    <col min="5885" max="5885" width="9.6640625" style="123" customWidth="1"/>
    <col min="5886" max="5887" width="10.88671875" style="123" customWidth="1"/>
    <col min="5888" max="5888" width="12.44140625" style="123" customWidth="1"/>
    <col min="5889" max="5889" width="11.109375" style="123" customWidth="1"/>
    <col min="5890" max="5891" width="11.88671875" style="123" customWidth="1"/>
    <col min="5892" max="5892" width="12.44140625" style="123" customWidth="1"/>
    <col min="5893" max="5893" width="10.33203125" style="123" customWidth="1"/>
    <col min="5894" max="5894" width="10.44140625" style="123" customWidth="1"/>
    <col min="5895" max="5895" width="10.6640625" style="123" customWidth="1"/>
    <col min="5896" max="5896" width="10.33203125" style="123" customWidth="1"/>
    <col min="5897" max="5897" width="9.33203125" style="123" customWidth="1"/>
    <col min="5898" max="5898" width="13.88671875" style="123" customWidth="1"/>
    <col min="5899" max="6134" width="9.109375" style="123"/>
    <col min="6135" max="6135" width="4.6640625" style="123" customWidth="1"/>
    <col min="6136" max="6136" width="19.88671875" style="123" customWidth="1"/>
    <col min="6137" max="6137" width="9.44140625" style="123" customWidth="1"/>
    <col min="6138" max="6138" width="9.88671875" style="123" customWidth="1"/>
    <col min="6139" max="6139" width="8.88671875" style="123" customWidth="1"/>
    <col min="6140" max="6140" width="7" style="123" customWidth="1"/>
    <col min="6141" max="6141" width="9.6640625" style="123" customWidth="1"/>
    <col min="6142" max="6143" width="10.88671875" style="123" customWidth="1"/>
    <col min="6144" max="6144" width="12.44140625" style="123" customWidth="1"/>
    <col min="6145" max="6145" width="11.109375" style="123" customWidth="1"/>
    <col min="6146" max="6147" width="11.88671875" style="123" customWidth="1"/>
    <col min="6148" max="6148" width="12.44140625" style="123" customWidth="1"/>
    <col min="6149" max="6149" width="10.33203125" style="123" customWidth="1"/>
    <col min="6150" max="6150" width="10.44140625" style="123" customWidth="1"/>
    <col min="6151" max="6151" width="10.6640625" style="123" customWidth="1"/>
    <col min="6152" max="6152" width="10.33203125" style="123" customWidth="1"/>
    <col min="6153" max="6153" width="9.33203125" style="123" customWidth="1"/>
    <col min="6154" max="6154" width="13.88671875" style="123" customWidth="1"/>
    <col min="6155" max="6390" width="9.109375" style="123"/>
    <col min="6391" max="6391" width="4.6640625" style="123" customWidth="1"/>
    <col min="6392" max="6392" width="19.88671875" style="123" customWidth="1"/>
    <col min="6393" max="6393" width="9.44140625" style="123" customWidth="1"/>
    <col min="6394" max="6394" width="9.88671875" style="123" customWidth="1"/>
    <col min="6395" max="6395" width="8.88671875" style="123" customWidth="1"/>
    <col min="6396" max="6396" width="7" style="123" customWidth="1"/>
    <col min="6397" max="6397" width="9.6640625" style="123" customWidth="1"/>
    <col min="6398" max="6399" width="10.88671875" style="123" customWidth="1"/>
    <col min="6400" max="6400" width="12.44140625" style="123" customWidth="1"/>
    <col min="6401" max="6401" width="11.109375" style="123" customWidth="1"/>
    <col min="6402" max="6403" width="11.88671875" style="123" customWidth="1"/>
    <col min="6404" max="6404" width="12.44140625" style="123" customWidth="1"/>
    <col min="6405" max="6405" width="10.33203125" style="123" customWidth="1"/>
    <col min="6406" max="6406" width="10.44140625" style="123" customWidth="1"/>
    <col min="6407" max="6407" width="10.6640625" style="123" customWidth="1"/>
    <col min="6408" max="6408" width="10.33203125" style="123" customWidth="1"/>
    <col min="6409" max="6409" width="9.33203125" style="123" customWidth="1"/>
    <col min="6410" max="6410" width="13.88671875" style="123" customWidth="1"/>
    <col min="6411" max="6646" width="9.109375" style="123"/>
    <col min="6647" max="6647" width="4.6640625" style="123" customWidth="1"/>
    <col min="6648" max="6648" width="19.88671875" style="123" customWidth="1"/>
    <col min="6649" max="6649" width="9.44140625" style="123" customWidth="1"/>
    <col min="6650" max="6650" width="9.88671875" style="123" customWidth="1"/>
    <col min="6651" max="6651" width="8.88671875" style="123" customWidth="1"/>
    <col min="6652" max="6652" width="7" style="123" customWidth="1"/>
    <col min="6653" max="6653" width="9.6640625" style="123" customWidth="1"/>
    <col min="6654" max="6655" width="10.88671875" style="123" customWidth="1"/>
    <col min="6656" max="6656" width="12.44140625" style="123" customWidth="1"/>
    <col min="6657" max="6657" width="11.109375" style="123" customWidth="1"/>
    <col min="6658" max="6659" width="11.88671875" style="123" customWidth="1"/>
    <col min="6660" max="6660" width="12.44140625" style="123" customWidth="1"/>
    <col min="6661" max="6661" width="10.33203125" style="123" customWidth="1"/>
    <col min="6662" max="6662" width="10.44140625" style="123" customWidth="1"/>
    <col min="6663" max="6663" width="10.6640625" style="123" customWidth="1"/>
    <col min="6664" max="6664" width="10.33203125" style="123" customWidth="1"/>
    <col min="6665" max="6665" width="9.33203125" style="123" customWidth="1"/>
    <col min="6666" max="6666" width="13.88671875" style="123" customWidth="1"/>
    <col min="6667" max="6902" width="9.109375" style="123"/>
    <col min="6903" max="6903" width="4.6640625" style="123" customWidth="1"/>
    <col min="6904" max="6904" width="19.88671875" style="123" customWidth="1"/>
    <col min="6905" max="6905" width="9.44140625" style="123" customWidth="1"/>
    <col min="6906" max="6906" width="9.88671875" style="123" customWidth="1"/>
    <col min="6907" max="6907" width="8.88671875" style="123" customWidth="1"/>
    <col min="6908" max="6908" width="7" style="123" customWidth="1"/>
    <col min="6909" max="6909" width="9.6640625" style="123" customWidth="1"/>
    <col min="6910" max="6911" width="10.88671875" style="123" customWidth="1"/>
    <col min="6912" max="6912" width="12.44140625" style="123" customWidth="1"/>
    <col min="6913" max="6913" width="11.109375" style="123" customWidth="1"/>
    <col min="6914" max="6915" width="11.88671875" style="123" customWidth="1"/>
    <col min="6916" max="6916" width="12.44140625" style="123" customWidth="1"/>
    <col min="6917" max="6917" width="10.33203125" style="123" customWidth="1"/>
    <col min="6918" max="6918" width="10.44140625" style="123" customWidth="1"/>
    <col min="6919" max="6919" width="10.6640625" style="123" customWidth="1"/>
    <col min="6920" max="6920" width="10.33203125" style="123" customWidth="1"/>
    <col min="6921" max="6921" width="9.33203125" style="123" customWidth="1"/>
    <col min="6922" max="6922" width="13.88671875" style="123" customWidth="1"/>
    <col min="6923" max="7158" width="9.109375" style="123"/>
    <col min="7159" max="7159" width="4.6640625" style="123" customWidth="1"/>
    <col min="7160" max="7160" width="19.88671875" style="123" customWidth="1"/>
    <col min="7161" max="7161" width="9.44140625" style="123" customWidth="1"/>
    <col min="7162" max="7162" width="9.88671875" style="123" customWidth="1"/>
    <col min="7163" max="7163" width="8.88671875" style="123" customWidth="1"/>
    <col min="7164" max="7164" width="7" style="123" customWidth="1"/>
    <col min="7165" max="7165" width="9.6640625" style="123" customWidth="1"/>
    <col min="7166" max="7167" width="10.88671875" style="123" customWidth="1"/>
    <col min="7168" max="7168" width="12.44140625" style="123" customWidth="1"/>
    <col min="7169" max="7169" width="11.109375" style="123" customWidth="1"/>
    <col min="7170" max="7171" width="11.88671875" style="123" customWidth="1"/>
    <col min="7172" max="7172" width="12.44140625" style="123" customWidth="1"/>
    <col min="7173" max="7173" width="10.33203125" style="123" customWidth="1"/>
    <col min="7174" max="7174" width="10.44140625" style="123" customWidth="1"/>
    <col min="7175" max="7175" width="10.6640625" style="123" customWidth="1"/>
    <col min="7176" max="7176" width="10.33203125" style="123" customWidth="1"/>
    <col min="7177" max="7177" width="9.33203125" style="123" customWidth="1"/>
    <col min="7178" max="7178" width="13.88671875" style="123" customWidth="1"/>
    <col min="7179" max="7414" width="9.109375" style="123"/>
    <col min="7415" max="7415" width="4.6640625" style="123" customWidth="1"/>
    <col min="7416" max="7416" width="19.88671875" style="123" customWidth="1"/>
    <col min="7417" max="7417" width="9.44140625" style="123" customWidth="1"/>
    <col min="7418" max="7418" width="9.88671875" style="123" customWidth="1"/>
    <col min="7419" max="7419" width="8.88671875" style="123" customWidth="1"/>
    <col min="7420" max="7420" width="7" style="123" customWidth="1"/>
    <col min="7421" max="7421" width="9.6640625" style="123" customWidth="1"/>
    <col min="7422" max="7423" width="10.88671875" style="123" customWidth="1"/>
    <col min="7424" max="7424" width="12.44140625" style="123" customWidth="1"/>
    <col min="7425" max="7425" width="11.109375" style="123" customWidth="1"/>
    <col min="7426" max="7427" width="11.88671875" style="123" customWidth="1"/>
    <col min="7428" max="7428" width="12.44140625" style="123" customWidth="1"/>
    <col min="7429" max="7429" width="10.33203125" style="123" customWidth="1"/>
    <col min="7430" max="7430" width="10.44140625" style="123" customWidth="1"/>
    <col min="7431" max="7431" width="10.6640625" style="123" customWidth="1"/>
    <col min="7432" max="7432" width="10.33203125" style="123" customWidth="1"/>
    <col min="7433" max="7433" width="9.33203125" style="123" customWidth="1"/>
    <col min="7434" max="7434" width="13.88671875" style="123" customWidth="1"/>
    <col min="7435" max="7670" width="9.109375" style="123"/>
    <col min="7671" max="7671" width="4.6640625" style="123" customWidth="1"/>
    <col min="7672" max="7672" width="19.88671875" style="123" customWidth="1"/>
    <col min="7673" max="7673" width="9.44140625" style="123" customWidth="1"/>
    <col min="7674" max="7674" width="9.88671875" style="123" customWidth="1"/>
    <col min="7675" max="7675" width="8.88671875" style="123" customWidth="1"/>
    <col min="7676" max="7676" width="7" style="123" customWidth="1"/>
    <col min="7677" max="7677" width="9.6640625" style="123" customWidth="1"/>
    <col min="7678" max="7679" width="10.88671875" style="123" customWidth="1"/>
    <col min="7680" max="7680" width="12.44140625" style="123" customWidth="1"/>
    <col min="7681" max="7681" width="11.109375" style="123" customWidth="1"/>
    <col min="7682" max="7683" width="11.88671875" style="123" customWidth="1"/>
    <col min="7684" max="7684" width="12.44140625" style="123" customWidth="1"/>
    <col min="7685" max="7685" width="10.33203125" style="123" customWidth="1"/>
    <col min="7686" max="7686" width="10.44140625" style="123" customWidth="1"/>
    <col min="7687" max="7687" width="10.6640625" style="123" customWidth="1"/>
    <col min="7688" max="7688" width="10.33203125" style="123" customWidth="1"/>
    <col min="7689" max="7689" width="9.33203125" style="123" customWidth="1"/>
    <col min="7690" max="7690" width="13.88671875" style="123" customWidth="1"/>
    <col min="7691" max="7926" width="9.109375" style="123"/>
    <col min="7927" max="7927" width="4.6640625" style="123" customWidth="1"/>
    <col min="7928" max="7928" width="19.88671875" style="123" customWidth="1"/>
    <col min="7929" max="7929" width="9.44140625" style="123" customWidth="1"/>
    <col min="7930" max="7930" width="9.88671875" style="123" customWidth="1"/>
    <col min="7931" max="7931" width="8.88671875" style="123" customWidth="1"/>
    <col min="7932" max="7932" width="7" style="123" customWidth="1"/>
    <col min="7933" max="7933" width="9.6640625" style="123" customWidth="1"/>
    <col min="7934" max="7935" width="10.88671875" style="123" customWidth="1"/>
    <col min="7936" max="7936" width="12.44140625" style="123" customWidth="1"/>
    <col min="7937" max="7937" width="11.109375" style="123" customWidth="1"/>
    <col min="7938" max="7939" width="11.88671875" style="123" customWidth="1"/>
    <col min="7940" max="7940" width="12.44140625" style="123" customWidth="1"/>
    <col min="7941" max="7941" width="10.33203125" style="123" customWidth="1"/>
    <col min="7942" max="7942" width="10.44140625" style="123" customWidth="1"/>
    <col min="7943" max="7943" width="10.6640625" style="123" customWidth="1"/>
    <col min="7944" max="7944" width="10.33203125" style="123" customWidth="1"/>
    <col min="7945" max="7945" width="9.33203125" style="123" customWidth="1"/>
    <col min="7946" max="7946" width="13.88671875" style="123" customWidth="1"/>
    <col min="7947" max="8182" width="9.109375" style="123"/>
    <col min="8183" max="8183" width="4.6640625" style="123" customWidth="1"/>
    <col min="8184" max="8184" width="19.88671875" style="123" customWidth="1"/>
    <col min="8185" max="8185" width="9.44140625" style="123" customWidth="1"/>
    <col min="8186" max="8186" width="9.88671875" style="123" customWidth="1"/>
    <col min="8187" max="8187" width="8.88671875" style="123" customWidth="1"/>
    <col min="8188" max="8188" width="7" style="123" customWidth="1"/>
    <col min="8189" max="8189" width="9.6640625" style="123" customWidth="1"/>
    <col min="8190" max="8191" width="10.88671875" style="123" customWidth="1"/>
    <col min="8192" max="8192" width="12.44140625" style="123" customWidth="1"/>
    <col min="8193" max="8193" width="11.109375" style="123" customWidth="1"/>
    <col min="8194" max="8195" width="11.88671875" style="123" customWidth="1"/>
    <col min="8196" max="8196" width="12.44140625" style="123" customWidth="1"/>
    <col min="8197" max="8197" width="10.33203125" style="123" customWidth="1"/>
    <col min="8198" max="8198" width="10.44140625" style="123" customWidth="1"/>
    <col min="8199" max="8199" width="10.6640625" style="123" customWidth="1"/>
    <col min="8200" max="8200" width="10.33203125" style="123" customWidth="1"/>
    <col min="8201" max="8201" width="9.33203125" style="123" customWidth="1"/>
    <col min="8202" max="8202" width="13.88671875" style="123" customWidth="1"/>
    <col min="8203" max="8438" width="9.109375" style="123"/>
    <col min="8439" max="8439" width="4.6640625" style="123" customWidth="1"/>
    <col min="8440" max="8440" width="19.88671875" style="123" customWidth="1"/>
    <col min="8441" max="8441" width="9.44140625" style="123" customWidth="1"/>
    <col min="8442" max="8442" width="9.88671875" style="123" customWidth="1"/>
    <col min="8443" max="8443" width="8.88671875" style="123" customWidth="1"/>
    <col min="8444" max="8444" width="7" style="123" customWidth="1"/>
    <col min="8445" max="8445" width="9.6640625" style="123" customWidth="1"/>
    <col min="8446" max="8447" width="10.88671875" style="123" customWidth="1"/>
    <col min="8448" max="8448" width="12.44140625" style="123" customWidth="1"/>
    <col min="8449" max="8449" width="11.109375" style="123" customWidth="1"/>
    <col min="8450" max="8451" width="11.88671875" style="123" customWidth="1"/>
    <col min="8452" max="8452" width="12.44140625" style="123" customWidth="1"/>
    <col min="8453" max="8453" width="10.33203125" style="123" customWidth="1"/>
    <col min="8454" max="8454" width="10.44140625" style="123" customWidth="1"/>
    <col min="8455" max="8455" width="10.6640625" style="123" customWidth="1"/>
    <col min="8456" max="8456" width="10.33203125" style="123" customWidth="1"/>
    <col min="8457" max="8457" width="9.33203125" style="123" customWidth="1"/>
    <col min="8458" max="8458" width="13.88671875" style="123" customWidth="1"/>
    <col min="8459" max="8694" width="9.109375" style="123"/>
    <col min="8695" max="8695" width="4.6640625" style="123" customWidth="1"/>
    <col min="8696" max="8696" width="19.88671875" style="123" customWidth="1"/>
    <col min="8697" max="8697" width="9.44140625" style="123" customWidth="1"/>
    <col min="8698" max="8698" width="9.88671875" style="123" customWidth="1"/>
    <col min="8699" max="8699" width="8.88671875" style="123" customWidth="1"/>
    <col min="8700" max="8700" width="7" style="123" customWidth="1"/>
    <col min="8701" max="8701" width="9.6640625" style="123" customWidth="1"/>
    <col min="8702" max="8703" width="10.88671875" style="123" customWidth="1"/>
    <col min="8704" max="8704" width="12.44140625" style="123" customWidth="1"/>
    <col min="8705" max="8705" width="11.109375" style="123" customWidth="1"/>
    <col min="8706" max="8707" width="11.88671875" style="123" customWidth="1"/>
    <col min="8708" max="8708" width="12.44140625" style="123" customWidth="1"/>
    <col min="8709" max="8709" width="10.33203125" style="123" customWidth="1"/>
    <col min="8710" max="8710" width="10.44140625" style="123" customWidth="1"/>
    <col min="8711" max="8711" width="10.6640625" style="123" customWidth="1"/>
    <col min="8712" max="8712" width="10.33203125" style="123" customWidth="1"/>
    <col min="8713" max="8713" width="9.33203125" style="123" customWidth="1"/>
    <col min="8714" max="8714" width="13.88671875" style="123" customWidth="1"/>
    <col min="8715" max="8950" width="9.109375" style="123"/>
    <col min="8951" max="8951" width="4.6640625" style="123" customWidth="1"/>
    <col min="8952" max="8952" width="19.88671875" style="123" customWidth="1"/>
    <col min="8953" max="8953" width="9.44140625" style="123" customWidth="1"/>
    <col min="8954" max="8954" width="9.88671875" style="123" customWidth="1"/>
    <col min="8955" max="8955" width="8.88671875" style="123" customWidth="1"/>
    <col min="8956" max="8956" width="7" style="123" customWidth="1"/>
    <col min="8957" max="8957" width="9.6640625" style="123" customWidth="1"/>
    <col min="8958" max="8959" width="10.88671875" style="123" customWidth="1"/>
    <col min="8960" max="8960" width="12.44140625" style="123" customWidth="1"/>
    <col min="8961" max="8961" width="11.109375" style="123" customWidth="1"/>
    <col min="8962" max="8963" width="11.88671875" style="123" customWidth="1"/>
    <col min="8964" max="8964" width="12.44140625" style="123" customWidth="1"/>
    <col min="8965" max="8965" width="10.33203125" style="123" customWidth="1"/>
    <col min="8966" max="8966" width="10.44140625" style="123" customWidth="1"/>
    <col min="8967" max="8967" width="10.6640625" style="123" customWidth="1"/>
    <col min="8968" max="8968" width="10.33203125" style="123" customWidth="1"/>
    <col min="8969" max="8969" width="9.33203125" style="123" customWidth="1"/>
    <col min="8970" max="8970" width="13.88671875" style="123" customWidth="1"/>
    <col min="8971" max="9206" width="9.109375" style="123"/>
    <col min="9207" max="9207" width="4.6640625" style="123" customWidth="1"/>
    <col min="9208" max="9208" width="19.88671875" style="123" customWidth="1"/>
    <col min="9209" max="9209" width="9.44140625" style="123" customWidth="1"/>
    <col min="9210" max="9210" width="9.88671875" style="123" customWidth="1"/>
    <col min="9211" max="9211" width="8.88671875" style="123" customWidth="1"/>
    <col min="9212" max="9212" width="7" style="123" customWidth="1"/>
    <col min="9213" max="9213" width="9.6640625" style="123" customWidth="1"/>
    <col min="9214" max="9215" width="10.88671875" style="123" customWidth="1"/>
    <col min="9216" max="9216" width="12.44140625" style="123" customWidth="1"/>
    <col min="9217" max="9217" width="11.109375" style="123" customWidth="1"/>
    <col min="9218" max="9219" width="11.88671875" style="123" customWidth="1"/>
    <col min="9220" max="9220" width="12.44140625" style="123" customWidth="1"/>
    <col min="9221" max="9221" width="10.33203125" style="123" customWidth="1"/>
    <col min="9222" max="9222" width="10.44140625" style="123" customWidth="1"/>
    <col min="9223" max="9223" width="10.6640625" style="123" customWidth="1"/>
    <col min="9224" max="9224" width="10.33203125" style="123" customWidth="1"/>
    <col min="9225" max="9225" width="9.33203125" style="123" customWidth="1"/>
    <col min="9226" max="9226" width="13.88671875" style="123" customWidth="1"/>
    <col min="9227" max="9462" width="9.109375" style="123"/>
    <col min="9463" max="9463" width="4.6640625" style="123" customWidth="1"/>
    <col min="9464" max="9464" width="19.88671875" style="123" customWidth="1"/>
    <col min="9465" max="9465" width="9.44140625" style="123" customWidth="1"/>
    <col min="9466" max="9466" width="9.88671875" style="123" customWidth="1"/>
    <col min="9467" max="9467" width="8.88671875" style="123" customWidth="1"/>
    <col min="9468" max="9468" width="7" style="123" customWidth="1"/>
    <col min="9469" max="9469" width="9.6640625" style="123" customWidth="1"/>
    <col min="9470" max="9471" width="10.88671875" style="123" customWidth="1"/>
    <col min="9472" max="9472" width="12.44140625" style="123" customWidth="1"/>
    <col min="9473" max="9473" width="11.109375" style="123" customWidth="1"/>
    <col min="9474" max="9475" width="11.88671875" style="123" customWidth="1"/>
    <col min="9476" max="9476" width="12.44140625" style="123" customWidth="1"/>
    <col min="9477" max="9477" width="10.33203125" style="123" customWidth="1"/>
    <col min="9478" max="9478" width="10.44140625" style="123" customWidth="1"/>
    <col min="9479" max="9479" width="10.6640625" style="123" customWidth="1"/>
    <col min="9480" max="9480" width="10.33203125" style="123" customWidth="1"/>
    <col min="9481" max="9481" width="9.33203125" style="123" customWidth="1"/>
    <col min="9482" max="9482" width="13.88671875" style="123" customWidth="1"/>
    <col min="9483" max="9718" width="9.109375" style="123"/>
    <col min="9719" max="9719" width="4.6640625" style="123" customWidth="1"/>
    <col min="9720" max="9720" width="19.88671875" style="123" customWidth="1"/>
    <col min="9721" max="9721" width="9.44140625" style="123" customWidth="1"/>
    <col min="9722" max="9722" width="9.88671875" style="123" customWidth="1"/>
    <col min="9723" max="9723" width="8.88671875" style="123" customWidth="1"/>
    <col min="9724" max="9724" width="7" style="123" customWidth="1"/>
    <col min="9725" max="9725" width="9.6640625" style="123" customWidth="1"/>
    <col min="9726" max="9727" width="10.88671875" style="123" customWidth="1"/>
    <col min="9728" max="9728" width="12.44140625" style="123" customWidth="1"/>
    <col min="9729" max="9729" width="11.109375" style="123" customWidth="1"/>
    <col min="9730" max="9731" width="11.88671875" style="123" customWidth="1"/>
    <col min="9732" max="9732" width="12.44140625" style="123" customWidth="1"/>
    <col min="9733" max="9733" width="10.33203125" style="123" customWidth="1"/>
    <col min="9734" max="9734" width="10.44140625" style="123" customWidth="1"/>
    <col min="9735" max="9735" width="10.6640625" style="123" customWidth="1"/>
    <col min="9736" max="9736" width="10.33203125" style="123" customWidth="1"/>
    <col min="9737" max="9737" width="9.33203125" style="123" customWidth="1"/>
    <col min="9738" max="9738" width="13.88671875" style="123" customWidth="1"/>
    <col min="9739" max="9974" width="9.109375" style="123"/>
    <col min="9975" max="9975" width="4.6640625" style="123" customWidth="1"/>
    <col min="9976" max="9976" width="19.88671875" style="123" customWidth="1"/>
    <col min="9977" max="9977" width="9.44140625" style="123" customWidth="1"/>
    <col min="9978" max="9978" width="9.88671875" style="123" customWidth="1"/>
    <col min="9979" max="9979" width="8.88671875" style="123" customWidth="1"/>
    <col min="9980" max="9980" width="7" style="123" customWidth="1"/>
    <col min="9981" max="9981" width="9.6640625" style="123" customWidth="1"/>
    <col min="9982" max="9983" width="10.88671875" style="123" customWidth="1"/>
    <col min="9984" max="9984" width="12.44140625" style="123" customWidth="1"/>
    <col min="9985" max="9985" width="11.109375" style="123" customWidth="1"/>
    <col min="9986" max="9987" width="11.88671875" style="123" customWidth="1"/>
    <col min="9988" max="9988" width="12.44140625" style="123" customWidth="1"/>
    <col min="9989" max="9989" width="10.33203125" style="123" customWidth="1"/>
    <col min="9990" max="9990" width="10.44140625" style="123" customWidth="1"/>
    <col min="9991" max="9991" width="10.6640625" style="123" customWidth="1"/>
    <col min="9992" max="9992" width="10.33203125" style="123" customWidth="1"/>
    <col min="9993" max="9993" width="9.33203125" style="123" customWidth="1"/>
    <col min="9994" max="9994" width="13.88671875" style="123" customWidth="1"/>
    <col min="9995" max="10230" width="9.109375" style="123"/>
    <col min="10231" max="10231" width="4.6640625" style="123" customWidth="1"/>
    <col min="10232" max="10232" width="19.88671875" style="123" customWidth="1"/>
    <col min="10233" max="10233" width="9.44140625" style="123" customWidth="1"/>
    <col min="10234" max="10234" width="9.88671875" style="123" customWidth="1"/>
    <col min="10235" max="10235" width="8.88671875" style="123" customWidth="1"/>
    <col min="10236" max="10236" width="7" style="123" customWidth="1"/>
    <col min="10237" max="10237" width="9.6640625" style="123" customWidth="1"/>
    <col min="10238" max="10239" width="10.88671875" style="123" customWidth="1"/>
    <col min="10240" max="10240" width="12.44140625" style="123" customWidth="1"/>
    <col min="10241" max="10241" width="11.109375" style="123" customWidth="1"/>
    <col min="10242" max="10243" width="11.88671875" style="123" customWidth="1"/>
    <col min="10244" max="10244" width="12.44140625" style="123" customWidth="1"/>
    <col min="10245" max="10245" width="10.33203125" style="123" customWidth="1"/>
    <col min="10246" max="10246" width="10.44140625" style="123" customWidth="1"/>
    <col min="10247" max="10247" width="10.6640625" style="123" customWidth="1"/>
    <col min="10248" max="10248" width="10.33203125" style="123" customWidth="1"/>
    <col min="10249" max="10249" width="9.33203125" style="123" customWidth="1"/>
    <col min="10250" max="10250" width="13.88671875" style="123" customWidth="1"/>
    <col min="10251" max="10486" width="9.109375" style="123"/>
    <col min="10487" max="10487" width="4.6640625" style="123" customWidth="1"/>
    <col min="10488" max="10488" width="19.88671875" style="123" customWidth="1"/>
    <col min="10489" max="10489" width="9.44140625" style="123" customWidth="1"/>
    <col min="10490" max="10490" width="9.88671875" style="123" customWidth="1"/>
    <col min="10491" max="10491" width="8.88671875" style="123" customWidth="1"/>
    <col min="10492" max="10492" width="7" style="123" customWidth="1"/>
    <col min="10493" max="10493" width="9.6640625" style="123" customWidth="1"/>
    <col min="10494" max="10495" width="10.88671875" style="123" customWidth="1"/>
    <col min="10496" max="10496" width="12.44140625" style="123" customWidth="1"/>
    <col min="10497" max="10497" width="11.109375" style="123" customWidth="1"/>
    <col min="10498" max="10499" width="11.88671875" style="123" customWidth="1"/>
    <col min="10500" max="10500" width="12.44140625" style="123" customWidth="1"/>
    <col min="10501" max="10501" width="10.33203125" style="123" customWidth="1"/>
    <col min="10502" max="10502" width="10.44140625" style="123" customWidth="1"/>
    <col min="10503" max="10503" width="10.6640625" style="123" customWidth="1"/>
    <col min="10504" max="10504" width="10.33203125" style="123" customWidth="1"/>
    <col min="10505" max="10505" width="9.33203125" style="123" customWidth="1"/>
    <col min="10506" max="10506" width="13.88671875" style="123" customWidth="1"/>
    <col min="10507" max="10742" width="9.109375" style="123"/>
    <col min="10743" max="10743" width="4.6640625" style="123" customWidth="1"/>
    <col min="10744" max="10744" width="19.88671875" style="123" customWidth="1"/>
    <col min="10745" max="10745" width="9.44140625" style="123" customWidth="1"/>
    <col min="10746" max="10746" width="9.88671875" style="123" customWidth="1"/>
    <col min="10747" max="10747" width="8.88671875" style="123" customWidth="1"/>
    <col min="10748" max="10748" width="7" style="123" customWidth="1"/>
    <col min="10749" max="10749" width="9.6640625" style="123" customWidth="1"/>
    <col min="10750" max="10751" width="10.88671875" style="123" customWidth="1"/>
    <col min="10752" max="10752" width="12.44140625" style="123" customWidth="1"/>
    <col min="10753" max="10753" width="11.109375" style="123" customWidth="1"/>
    <col min="10754" max="10755" width="11.88671875" style="123" customWidth="1"/>
    <col min="10756" max="10756" width="12.44140625" style="123" customWidth="1"/>
    <col min="10757" max="10757" width="10.33203125" style="123" customWidth="1"/>
    <col min="10758" max="10758" width="10.44140625" style="123" customWidth="1"/>
    <col min="10759" max="10759" width="10.6640625" style="123" customWidth="1"/>
    <col min="10760" max="10760" width="10.33203125" style="123" customWidth="1"/>
    <col min="10761" max="10761" width="9.33203125" style="123" customWidth="1"/>
    <col min="10762" max="10762" width="13.88671875" style="123" customWidth="1"/>
    <col min="10763" max="10998" width="9.109375" style="123"/>
    <col min="10999" max="10999" width="4.6640625" style="123" customWidth="1"/>
    <col min="11000" max="11000" width="19.88671875" style="123" customWidth="1"/>
    <col min="11001" max="11001" width="9.44140625" style="123" customWidth="1"/>
    <col min="11002" max="11002" width="9.88671875" style="123" customWidth="1"/>
    <col min="11003" max="11003" width="8.88671875" style="123" customWidth="1"/>
    <col min="11004" max="11004" width="7" style="123" customWidth="1"/>
    <col min="11005" max="11005" width="9.6640625" style="123" customWidth="1"/>
    <col min="11006" max="11007" width="10.88671875" style="123" customWidth="1"/>
    <col min="11008" max="11008" width="12.44140625" style="123" customWidth="1"/>
    <col min="11009" max="11009" width="11.109375" style="123" customWidth="1"/>
    <col min="11010" max="11011" width="11.88671875" style="123" customWidth="1"/>
    <col min="11012" max="11012" width="12.44140625" style="123" customWidth="1"/>
    <col min="11013" max="11013" width="10.33203125" style="123" customWidth="1"/>
    <col min="11014" max="11014" width="10.44140625" style="123" customWidth="1"/>
    <col min="11015" max="11015" width="10.6640625" style="123" customWidth="1"/>
    <col min="11016" max="11016" width="10.33203125" style="123" customWidth="1"/>
    <col min="11017" max="11017" width="9.33203125" style="123" customWidth="1"/>
    <col min="11018" max="11018" width="13.88671875" style="123" customWidth="1"/>
    <col min="11019" max="11254" width="9.109375" style="123"/>
    <col min="11255" max="11255" width="4.6640625" style="123" customWidth="1"/>
    <col min="11256" max="11256" width="19.88671875" style="123" customWidth="1"/>
    <col min="11257" max="11257" width="9.44140625" style="123" customWidth="1"/>
    <col min="11258" max="11258" width="9.88671875" style="123" customWidth="1"/>
    <col min="11259" max="11259" width="8.88671875" style="123" customWidth="1"/>
    <col min="11260" max="11260" width="7" style="123" customWidth="1"/>
    <col min="11261" max="11261" width="9.6640625" style="123" customWidth="1"/>
    <col min="11262" max="11263" width="10.88671875" style="123" customWidth="1"/>
    <col min="11264" max="11264" width="12.44140625" style="123" customWidth="1"/>
    <col min="11265" max="11265" width="11.109375" style="123" customWidth="1"/>
    <col min="11266" max="11267" width="11.88671875" style="123" customWidth="1"/>
    <col min="11268" max="11268" width="12.44140625" style="123" customWidth="1"/>
    <col min="11269" max="11269" width="10.33203125" style="123" customWidth="1"/>
    <col min="11270" max="11270" width="10.44140625" style="123" customWidth="1"/>
    <col min="11271" max="11271" width="10.6640625" style="123" customWidth="1"/>
    <col min="11272" max="11272" width="10.33203125" style="123" customWidth="1"/>
    <col min="11273" max="11273" width="9.33203125" style="123" customWidth="1"/>
    <col min="11274" max="11274" width="13.88671875" style="123" customWidth="1"/>
    <col min="11275" max="11510" width="9.109375" style="123"/>
    <col min="11511" max="11511" width="4.6640625" style="123" customWidth="1"/>
    <col min="11512" max="11512" width="19.88671875" style="123" customWidth="1"/>
    <col min="11513" max="11513" width="9.44140625" style="123" customWidth="1"/>
    <col min="11514" max="11514" width="9.88671875" style="123" customWidth="1"/>
    <col min="11515" max="11515" width="8.88671875" style="123" customWidth="1"/>
    <col min="11516" max="11516" width="7" style="123" customWidth="1"/>
    <col min="11517" max="11517" width="9.6640625" style="123" customWidth="1"/>
    <col min="11518" max="11519" width="10.88671875" style="123" customWidth="1"/>
    <col min="11520" max="11520" width="12.44140625" style="123" customWidth="1"/>
    <col min="11521" max="11521" width="11.109375" style="123" customWidth="1"/>
    <col min="11522" max="11523" width="11.88671875" style="123" customWidth="1"/>
    <col min="11524" max="11524" width="12.44140625" style="123" customWidth="1"/>
    <col min="11525" max="11525" width="10.33203125" style="123" customWidth="1"/>
    <col min="11526" max="11526" width="10.44140625" style="123" customWidth="1"/>
    <col min="11527" max="11527" width="10.6640625" style="123" customWidth="1"/>
    <col min="11528" max="11528" width="10.33203125" style="123" customWidth="1"/>
    <col min="11529" max="11529" width="9.33203125" style="123" customWidth="1"/>
    <col min="11530" max="11530" width="13.88671875" style="123" customWidth="1"/>
    <col min="11531" max="11766" width="9.109375" style="123"/>
    <col min="11767" max="11767" width="4.6640625" style="123" customWidth="1"/>
    <col min="11768" max="11768" width="19.88671875" style="123" customWidth="1"/>
    <col min="11769" max="11769" width="9.44140625" style="123" customWidth="1"/>
    <col min="11770" max="11770" width="9.88671875" style="123" customWidth="1"/>
    <col min="11771" max="11771" width="8.88671875" style="123" customWidth="1"/>
    <col min="11772" max="11772" width="7" style="123" customWidth="1"/>
    <col min="11773" max="11773" width="9.6640625" style="123" customWidth="1"/>
    <col min="11774" max="11775" width="10.88671875" style="123" customWidth="1"/>
    <col min="11776" max="11776" width="12.44140625" style="123" customWidth="1"/>
    <col min="11777" max="11777" width="11.109375" style="123" customWidth="1"/>
    <col min="11778" max="11779" width="11.88671875" style="123" customWidth="1"/>
    <col min="11780" max="11780" width="12.44140625" style="123" customWidth="1"/>
    <col min="11781" max="11781" width="10.33203125" style="123" customWidth="1"/>
    <col min="11782" max="11782" width="10.44140625" style="123" customWidth="1"/>
    <col min="11783" max="11783" width="10.6640625" style="123" customWidth="1"/>
    <col min="11784" max="11784" width="10.33203125" style="123" customWidth="1"/>
    <col min="11785" max="11785" width="9.33203125" style="123" customWidth="1"/>
    <col min="11786" max="11786" width="13.88671875" style="123" customWidth="1"/>
    <col min="11787" max="12022" width="9.109375" style="123"/>
    <col min="12023" max="12023" width="4.6640625" style="123" customWidth="1"/>
    <col min="12024" max="12024" width="19.88671875" style="123" customWidth="1"/>
    <col min="12025" max="12025" width="9.44140625" style="123" customWidth="1"/>
    <col min="12026" max="12026" width="9.88671875" style="123" customWidth="1"/>
    <col min="12027" max="12027" width="8.88671875" style="123" customWidth="1"/>
    <col min="12028" max="12028" width="7" style="123" customWidth="1"/>
    <col min="12029" max="12029" width="9.6640625" style="123" customWidth="1"/>
    <col min="12030" max="12031" width="10.88671875" style="123" customWidth="1"/>
    <col min="12032" max="12032" width="12.44140625" style="123" customWidth="1"/>
    <col min="12033" max="12033" width="11.109375" style="123" customWidth="1"/>
    <col min="12034" max="12035" width="11.88671875" style="123" customWidth="1"/>
    <col min="12036" max="12036" width="12.44140625" style="123" customWidth="1"/>
    <col min="12037" max="12037" width="10.33203125" style="123" customWidth="1"/>
    <col min="12038" max="12038" width="10.44140625" style="123" customWidth="1"/>
    <col min="12039" max="12039" width="10.6640625" style="123" customWidth="1"/>
    <col min="12040" max="12040" width="10.33203125" style="123" customWidth="1"/>
    <col min="12041" max="12041" width="9.33203125" style="123" customWidth="1"/>
    <col min="12042" max="12042" width="13.88671875" style="123" customWidth="1"/>
    <col min="12043" max="12278" width="9.109375" style="123"/>
    <col min="12279" max="12279" width="4.6640625" style="123" customWidth="1"/>
    <col min="12280" max="12280" width="19.88671875" style="123" customWidth="1"/>
    <col min="12281" max="12281" width="9.44140625" style="123" customWidth="1"/>
    <col min="12282" max="12282" width="9.88671875" style="123" customWidth="1"/>
    <col min="12283" max="12283" width="8.88671875" style="123" customWidth="1"/>
    <col min="12284" max="12284" width="7" style="123" customWidth="1"/>
    <col min="12285" max="12285" width="9.6640625" style="123" customWidth="1"/>
    <col min="12286" max="12287" width="10.88671875" style="123" customWidth="1"/>
    <col min="12288" max="12288" width="12.44140625" style="123" customWidth="1"/>
    <col min="12289" max="12289" width="11.109375" style="123" customWidth="1"/>
    <col min="12290" max="12291" width="11.88671875" style="123" customWidth="1"/>
    <col min="12292" max="12292" width="12.44140625" style="123" customWidth="1"/>
    <col min="12293" max="12293" width="10.33203125" style="123" customWidth="1"/>
    <col min="12294" max="12294" width="10.44140625" style="123" customWidth="1"/>
    <col min="12295" max="12295" width="10.6640625" style="123" customWidth="1"/>
    <col min="12296" max="12296" width="10.33203125" style="123" customWidth="1"/>
    <col min="12297" max="12297" width="9.33203125" style="123" customWidth="1"/>
    <col min="12298" max="12298" width="13.88671875" style="123" customWidth="1"/>
    <col min="12299" max="12534" width="9.109375" style="123"/>
    <col min="12535" max="12535" width="4.6640625" style="123" customWidth="1"/>
    <col min="12536" max="12536" width="19.88671875" style="123" customWidth="1"/>
    <col min="12537" max="12537" width="9.44140625" style="123" customWidth="1"/>
    <col min="12538" max="12538" width="9.88671875" style="123" customWidth="1"/>
    <col min="12539" max="12539" width="8.88671875" style="123" customWidth="1"/>
    <col min="12540" max="12540" width="7" style="123" customWidth="1"/>
    <col min="12541" max="12541" width="9.6640625" style="123" customWidth="1"/>
    <col min="12542" max="12543" width="10.88671875" style="123" customWidth="1"/>
    <col min="12544" max="12544" width="12.44140625" style="123" customWidth="1"/>
    <col min="12545" max="12545" width="11.109375" style="123" customWidth="1"/>
    <col min="12546" max="12547" width="11.88671875" style="123" customWidth="1"/>
    <col min="12548" max="12548" width="12.44140625" style="123" customWidth="1"/>
    <col min="12549" max="12549" width="10.33203125" style="123" customWidth="1"/>
    <col min="12550" max="12550" width="10.44140625" style="123" customWidth="1"/>
    <col min="12551" max="12551" width="10.6640625" style="123" customWidth="1"/>
    <col min="12552" max="12552" width="10.33203125" style="123" customWidth="1"/>
    <col min="12553" max="12553" width="9.33203125" style="123" customWidth="1"/>
    <col min="12554" max="12554" width="13.88671875" style="123" customWidth="1"/>
    <col min="12555" max="12790" width="9.109375" style="123"/>
    <col min="12791" max="12791" width="4.6640625" style="123" customWidth="1"/>
    <col min="12792" max="12792" width="19.88671875" style="123" customWidth="1"/>
    <col min="12793" max="12793" width="9.44140625" style="123" customWidth="1"/>
    <col min="12794" max="12794" width="9.88671875" style="123" customWidth="1"/>
    <col min="12795" max="12795" width="8.88671875" style="123" customWidth="1"/>
    <col min="12796" max="12796" width="7" style="123" customWidth="1"/>
    <col min="12797" max="12797" width="9.6640625" style="123" customWidth="1"/>
    <col min="12798" max="12799" width="10.88671875" style="123" customWidth="1"/>
    <col min="12800" max="12800" width="12.44140625" style="123" customWidth="1"/>
    <col min="12801" max="12801" width="11.109375" style="123" customWidth="1"/>
    <col min="12802" max="12803" width="11.88671875" style="123" customWidth="1"/>
    <col min="12804" max="12804" width="12.44140625" style="123" customWidth="1"/>
    <col min="12805" max="12805" width="10.33203125" style="123" customWidth="1"/>
    <col min="12806" max="12806" width="10.44140625" style="123" customWidth="1"/>
    <col min="12807" max="12807" width="10.6640625" style="123" customWidth="1"/>
    <col min="12808" max="12808" width="10.33203125" style="123" customWidth="1"/>
    <col min="12809" max="12809" width="9.33203125" style="123" customWidth="1"/>
    <col min="12810" max="12810" width="13.88671875" style="123" customWidth="1"/>
    <col min="12811" max="13046" width="9.109375" style="123"/>
    <col min="13047" max="13047" width="4.6640625" style="123" customWidth="1"/>
    <col min="13048" max="13048" width="19.88671875" style="123" customWidth="1"/>
    <col min="13049" max="13049" width="9.44140625" style="123" customWidth="1"/>
    <col min="13050" max="13050" width="9.88671875" style="123" customWidth="1"/>
    <col min="13051" max="13051" width="8.88671875" style="123" customWidth="1"/>
    <col min="13052" max="13052" width="7" style="123" customWidth="1"/>
    <col min="13053" max="13053" width="9.6640625" style="123" customWidth="1"/>
    <col min="13054" max="13055" width="10.88671875" style="123" customWidth="1"/>
    <col min="13056" max="13056" width="12.44140625" style="123" customWidth="1"/>
    <col min="13057" max="13057" width="11.109375" style="123" customWidth="1"/>
    <col min="13058" max="13059" width="11.88671875" style="123" customWidth="1"/>
    <col min="13060" max="13060" width="12.44140625" style="123" customWidth="1"/>
    <col min="13061" max="13061" width="10.33203125" style="123" customWidth="1"/>
    <col min="13062" max="13062" width="10.44140625" style="123" customWidth="1"/>
    <col min="13063" max="13063" width="10.6640625" style="123" customWidth="1"/>
    <col min="13064" max="13064" width="10.33203125" style="123" customWidth="1"/>
    <col min="13065" max="13065" width="9.33203125" style="123" customWidth="1"/>
    <col min="13066" max="13066" width="13.88671875" style="123" customWidth="1"/>
    <col min="13067" max="13302" width="9.109375" style="123"/>
    <col min="13303" max="13303" width="4.6640625" style="123" customWidth="1"/>
    <col min="13304" max="13304" width="19.88671875" style="123" customWidth="1"/>
    <col min="13305" max="13305" width="9.44140625" style="123" customWidth="1"/>
    <col min="13306" max="13306" width="9.88671875" style="123" customWidth="1"/>
    <col min="13307" max="13307" width="8.88671875" style="123" customWidth="1"/>
    <col min="13308" max="13308" width="7" style="123" customWidth="1"/>
    <col min="13309" max="13309" width="9.6640625" style="123" customWidth="1"/>
    <col min="13310" max="13311" width="10.88671875" style="123" customWidth="1"/>
    <col min="13312" max="13312" width="12.44140625" style="123" customWidth="1"/>
    <col min="13313" max="13313" width="11.109375" style="123" customWidth="1"/>
    <col min="13314" max="13315" width="11.88671875" style="123" customWidth="1"/>
    <col min="13316" max="13316" width="12.44140625" style="123" customWidth="1"/>
    <col min="13317" max="13317" width="10.33203125" style="123" customWidth="1"/>
    <col min="13318" max="13318" width="10.44140625" style="123" customWidth="1"/>
    <col min="13319" max="13319" width="10.6640625" style="123" customWidth="1"/>
    <col min="13320" max="13320" width="10.33203125" style="123" customWidth="1"/>
    <col min="13321" max="13321" width="9.33203125" style="123" customWidth="1"/>
    <col min="13322" max="13322" width="13.88671875" style="123" customWidth="1"/>
    <col min="13323" max="13558" width="9.109375" style="123"/>
    <col min="13559" max="13559" width="4.6640625" style="123" customWidth="1"/>
    <col min="13560" max="13560" width="19.88671875" style="123" customWidth="1"/>
    <col min="13561" max="13561" width="9.44140625" style="123" customWidth="1"/>
    <col min="13562" max="13562" width="9.88671875" style="123" customWidth="1"/>
    <col min="13563" max="13563" width="8.88671875" style="123" customWidth="1"/>
    <col min="13564" max="13564" width="7" style="123" customWidth="1"/>
    <col min="13565" max="13565" width="9.6640625" style="123" customWidth="1"/>
    <col min="13566" max="13567" width="10.88671875" style="123" customWidth="1"/>
    <col min="13568" max="13568" width="12.44140625" style="123" customWidth="1"/>
    <col min="13569" max="13569" width="11.109375" style="123" customWidth="1"/>
    <col min="13570" max="13571" width="11.88671875" style="123" customWidth="1"/>
    <col min="13572" max="13572" width="12.44140625" style="123" customWidth="1"/>
    <col min="13573" max="13573" width="10.33203125" style="123" customWidth="1"/>
    <col min="13574" max="13574" width="10.44140625" style="123" customWidth="1"/>
    <col min="13575" max="13575" width="10.6640625" style="123" customWidth="1"/>
    <col min="13576" max="13576" width="10.33203125" style="123" customWidth="1"/>
    <col min="13577" max="13577" width="9.33203125" style="123" customWidth="1"/>
    <col min="13578" max="13578" width="13.88671875" style="123" customWidth="1"/>
    <col min="13579" max="13814" width="9.109375" style="123"/>
    <col min="13815" max="13815" width="4.6640625" style="123" customWidth="1"/>
    <col min="13816" max="13816" width="19.88671875" style="123" customWidth="1"/>
    <col min="13817" max="13817" width="9.44140625" style="123" customWidth="1"/>
    <col min="13818" max="13818" width="9.88671875" style="123" customWidth="1"/>
    <col min="13819" max="13819" width="8.88671875" style="123" customWidth="1"/>
    <col min="13820" max="13820" width="7" style="123" customWidth="1"/>
    <col min="13821" max="13821" width="9.6640625" style="123" customWidth="1"/>
    <col min="13822" max="13823" width="10.88671875" style="123" customWidth="1"/>
    <col min="13824" max="13824" width="12.44140625" style="123" customWidth="1"/>
    <col min="13825" max="13825" width="11.109375" style="123" customWidth="1"/>
    <col min="13826" max="13827" width="11.88671875" style="123" customWidth="1"/>
    <col min="13828" max="13828" width="12.44140625" style="123" customWidth="1"/>
    <col min="13829" max="13829" width="10.33203125" style="123" customWidth="1"/>
    <col min="13830" max="13830" width="10.44140625" style="123" customWidth="1"/>
    <col min="13831" max="13831" width="10.6640625" style="123" customWidth="1"/>
    <col min="13832" max="13832" width="10.33203125" style="123" customWidth="1"/>
    <col min="13833" max="13833" width="9.33203125" style="123" customWidth="1"/>
    <col min="13834" max="13834" width="13.88671875" style="123" customWidth="1"/>
    <col min="13835" max="14070" width="9.109375" style="123"/>
    <col min="14071" max="14071" width="4.6640625" style="123" customWidth="1"/>
    <col min="14072" max="14072" width="19.88671875" style="123" customWidth="1"/>
    <col min="14073" max="14073" width="9.44140625" style="123" customWidth="1"/>
    <col min="14074" max="14074" width="9.88671875" style="123" customWidth="1"/>
    <col min="14075" max="14075" width="8.88671875" style="123" customWidth="1"/>
    <col min="14076" max="14076" width="7" style="123" customWidth="1"/>
    <col min="14077" max="14077" width="9.6640625" style="123" customWidth="1"/>
    <col min="14078" max="14079" width="10.88671875" style="123" customWidth="1"/>
    <col min="14080" max="14080" width="12.44140625" style="123" customWidth="1"/>
    <col min="14081" max="14081" width="11.109375" style="123" customWidth="1"/>
    <col min="14082" max="14083" width="11.88671875" style="123" customWidth="1"/>
    <col min="14084" max="14084" width="12.44140625" style="123" customWidth="1"/>
    <col min="14085" max="14085" width="10.33203125" style="123" customWidth="1"/>
    <col min="14086" max="14086" width="10.44140625" style="123" customWidth="1"/>
    <col min="14087" max="14087" width="10.6640625" style="123" customWidth="1"/>
    <col min="14088" max="14088" width="10.33203125" style="123" customWidth="1"/>
    <col min="14089" max="14089" width="9.33203125" style="123" customWidth="1"/>
    <col min="14090" max="14090" width="13.88671875" style="123" customWidth="1"/>
    <col min="14091" max="14326" width="9.109375" style="123"/>
    <col min="14327" max="14327" width="4.6640625" style="123" customWidth="1"/>
    <col min="14328" max="14328" width="19.88671875" style="123" customWidth="1"/>
    <col min="14329" max="14329" width="9.44140625" style="123" customWidth="1"/>
    <col min="14330" max="14330" width="9.88671875" style="123" customWidth="1"/>
    <col min="14331" max="14331" width="8.88671875" style="123" customWidth="1"/>
    <col min="14332" max="14332" width="7" style="123" customWidth="1"/>
    <col min="14333" max="14333" width="9.6640625" style="123" customWidth="1"/>
    <col min="14334" max="14335" width="10.88671875" style="123" customWidth="1"/>
    <col min="14336" max="14336" width="12.44140625" style="123" customWidth="1"/>
    <col min="14337" max="14337" width="11.109375" style="123" customWidth="1"/>
    <col min="14338" max="14339" width="11.88671875" style="123" customWidth="1"/>
    <col min="14340" max="14340" width="12.44140625" style="123" customWidth="1"/>
    <col min="14341" max="14341" width="10.33203125" style="123" customWidth="1"/>
    <col min="14342" max="14342" width="10.44140625" style="123" customWidth="1"/>
    <col min="14343" max="14343" width="10.6640625" style="123" customWidth="1"/>
    <col min="14344" max="14344" width="10.33203125" style="123" customWidth="1"/>
    <col min="14345" max="14345" width="9.33203125" style="123" customWidth="1"/>
    <col min="14346" max="14346" width="13.88671875" style="123" customWidth="1"/>
    <col min="14347" max="14582" width="9.109375" style="123"/>
    <col min="14583" max="14583" width="4.6640625" style="123" customWidth="1"/>
    <col min="14584" max="14584" width="19.88671875" style="123" customWidth="1"/>
    <col min="14585" max="14585" width="9.44140625" style="123" customWidth="1"/>
    <col min="14586" max="14586" width="9.88671875" style="123" customWidth="1"/>
    <col min="14587" max="14587" width="8.88671875" style="123" customWidth="1"/>
    <col min="14588" max="14588" width="7" style="123" customWidth="1"/>
    <col min="14589" max="14589" width="9.6640625" style="123" customWidth="1"/>
    <col min="14590" max="14591" width="10.88671875" style="123" customWidth="1"/>
    <col min="14592" max="14592" width="12.44140625" style="123" customWidth="1"/>
    <col min="14593" max="14593" width="11.109375" style="123" customWidth="1"/>
    <col min="14594" max="14595" width="11.88671875" style="123" customWidth="1"/>
    <col min="14596" max="14596" width="12.44140625" style="123" customWidth="1"/>
    <col min="14597" max="14597" width="10.33203125" style="123" customWidth="1"/>
    <col min="14598" max="14598" width="10.44140625" style="123" customWidth="1"/>
    <col min="14599" max="14599" width="10.6640625" style="123" customWidth="1"/>
    <col min="14600" max="14600" width="10.33203125" style="123" customWidth="1"/>
    <col min="14601" max="14601" width="9.33203125" style="123" customWidth="1"/>
    <col min="14602" max="14602" width="13.88671875" style="123" customWidth="1"/>
    <col min="14603" max="14838" width="9.109375" style="123"/>
    <col min="14839" max="14839" width="4.6640625" style="123" customWidth="1"/>
    <col min="14840" max="14840" width="19.88671875" style="123" customWidth="1"/>
    <col min="14841" max="14841" width="9.44140625" style="123" customWidth="1"/>
    <col min="14842" max="14842" width="9.88671875" style="123" customWidth="1"/>
    <col min="14843" max="14843" width="8.88671875" style="123" customWidth="1"/>
    <col min="14844" max="14844" width="7" style="123" customWidth="1"/>
    <col min="14845" max="14845" width="9.6640625" style="123" customWidth="1"/>
    <col min="14846" max="14847" width="10.88671875" style="123" customWidth="1"/>
    <col min="14848" max="14848" width="12.44140625" style="123" customWidth="1"/>
    <col min="14849" max="14849" width="11.109375" style="123" customWidth="1"/>
    <col min="14850" max="14851" width="11.88671875" style="123" customWidth="1"/>
    <col min="14852" max="14852" width="12.44140625" style="123" customWidth="1"/>
    <col min="14853" max="14853" width="10.33203125" style="123" customWidth="1"/>
    <col min="14854" max="14854" width="10.44140625" style="123" customWidth="1"/>
    <col min="14855" max="14855" width="10.6640625" style="123" customWidth="1"/>
    <col min="14856" max="14856" width="10.33203125" style="123" customWidth="1"/>
    <col min="14857" max="14857" width="9.33203125" style="123" customWidth="1"/>
    <col min="14858" max="14858" width="13.88671875" style="123" customWidth="1"/>
    <col min="14859" max="15094" width="9.109375" style="123"/>
    <col min="15095" max="15095" width="4.6640625" style="123" customWidth="1"/>
    <col min="15096" max="15096" width="19.88671875" style="123" customWidth="1"/>
    <col min="15097" max="15097" width="9.44140625" style="123" customWidth="1"/>
    <col min="15098" max="15098" width="9.88671875" style="123" customWidth="1"/>
    <col min="15099" max="15099" width="8.88671875" style="123" customWidth="1"/>
    <col min="15100" max="15100" width="7" style="123" customWidth="1"/>
    <col min="15101" max="15101" width="9.6640625" style="123" customWidth="1"/>
    <col min="15102" max="15103" width="10.88671875" style="123" customWidth="1"/>
    <col min="15104" max="15104" width="12.44140625" style="123" customWidth="1"/>
    <col min="15105" max="15105" width="11.109375" style="123" customWidth="1"/>
    <col min="15106" max="15107" width="11.88671875" style="123" customWidth="1"/>
    <col min="15108" max="15108" width="12.44140625" style="123" customWidth="1"/>
    <col min="15109" max="15109" width="10.33203125" style="123" customWidth="1"/>
    <col min="15110" max="15110" width="10.44140625" style="123" customWidth="1"/>
    <col min="15111" max="15111" width="10.6640625" style="123" customWidth="1"/>
    <col min="15112" max="15112" width="10.33203125" style="123" customWidth="1"/>
    <col min="15113" max="15113" width="9.33203125" style="123" customWidth="1"/>
    <col min="15114" max="15114" width="13.88671875" style="123" customWidth="1"/>
    <col min="15115" max="15350" width="9.109375" style="123"/>
    <col min="15351" max="15351" width="4.6640625" style="123" customWidth="1"/>
    <col min="15352" max="15352" width="19.88671875" style="123" customWidth="1"/>
    <col min="15353" max="15353" width="9.44140625" style="123" customWidth="1"/>
    <col min="15354" max="15354" width="9.88671875" style="123" customWidth="1"/>
    <col min="15355" max="15355" width="8.88671875" style="123" customWidth="1"/>
    <col min="15356" max="15356" width="7" style="123" customWidth="1"/>
    <col min="15357" max="15357" width="9.6640625" style="123" customWidth="1"/>
    <col min="15358" max="15359" width="10.88671875" style="123" customWidth="1"/>
    <col min="15360" max="15360" width="12.44140625" style="123" customWidth="1"/>
    <col min="15361" max="15361" width="11.109375" style="123" customWidth="1"/>
    <col min="15362" max="15363" width="11.88671875" style="123" customWidth="1"/>
    <col min="15364" max="15364" width="12.44140625" style="123" customWidth="1"/>
    <col min="15365" max="15365" width="10.33203125" style="123" customWidth="1"/>
    <col min="15366" max="15366" width="10.44140625" style="123" customWidth="1"/>
    <col min="15367" max="15367" width="10.6640625" style="123" customWidth="1"/>
    <col min="15368" max="15368" width="10.33203125" style="123" customWidth="1"/>
    <col min="15369" max="15369" width="9.33203125" style="123" customWidth="1"/>
    <col min="15370" max="15370" width="13.88671875" style="123" customWidth="1"/>
    <col min="15371" max="15606" width="9.109375" style="123"/>
    <col min="15607" max="15607" width="4.6640625" style="123" customWidth="1"/>
    <col min="15608" max="15608" width="19.88671875" style="123" customWidth="1"/>
    <col min="15609" max="15609" width="9.44140625" style="123" customWidth="1"/>
    <col min="15610" max="15610" width="9.88671875" style="123" customWidth="1"/>
    <col min="15611" max="15611" width="8.88671875" style="123" customWidth="1"/>
    <col min="15612" max="15612" width="7" style="123" customWidth="1"/>
    <col min="15613" max="15613" width="9.6640625" style="123" customWidth="1"/>
    <col min="15614" max="15615" width="10.88671875" style="123" customWidth="1"/>
    <col min="15616" max="15616" width="12.44140625" style="123" customWidth="1"/>
    <col min="15617" max="15617" width="11.109375" style="123" customWidth="1"/>
    <col min="15618" max="15619" width="11.88671875" style="123" customWidth="1"/>
    <col min="15620" max="15620" width="12.44140625" style="123" customWidth="1"/>
    <col min="15621" max="15621" width="10.33203125" style="123" customWidth="1"/>
    <col min="15622" max="15622" width="10.44140625" style="123" customWidth="1"/>
    <col min="15623" max="15623" width="10.6640625" style="123" customWidth="1"/>
    <col min="15624" max="15624" width="10.33203125" style="123" customWidth="1"/>
    <col min="15625" max="15625" width="9.33203125" style="123" customWidth="1"/>
    <col min="15626" max="15626" width="13.88671875" style="123" customWidth="1"/>
    <col min="15627" max="15862" width="9.109375" style="123"/>
    <col min="15863" max="15863" width="4.6640625" style="123" customWidth="1"/>
    <col min="15864" max="15864" width="19.88671875" style="123" customWidth="1"/>
    <col min="15865" max="15865" width="9.44140625" style="123" customWidth="1"/>
    <col min="15866" max="15866" width="9.88671875" style="123" customWidth="1"/>
    <col min="15867" max="15867" width="8.88671875" style="123" customWidth="1"/>
    <col min="15868" max="15868" width="7" style="123" customWidth="1"/>
    <col min="15869" max="15869" width="9.6640625" style="123" customWidth="1"/>
    <col min="15870" max="15871" width="10.88671875" style="123" customWidth="1"/>
    <col min="15872" max="15872" width="12.44140625" style="123" customWidth="1"/>
    <col min="15873" max="15873" width="11.109375" style="123" customWidth="1"/>
    <col min="15874" max="15875" width="11.88671875" style="123" customWidth="1"/>
    <col min="15876" max="15876" width="12.44140625" style="123" customWidth="1"/>
    <col min="15877" max="15877" width="10.33203125" style="123" customWidth="1"/>
    <col min="15878" max="15878" width="10.44140625" style="123" customWidth="1"/>
    <col min="15879" max="15879" width="10.6640625" style="123" customWidth="1"/>
    <col min="15880" max="15880" width="10.33203125" style="123" customWidth="1"/>
    <col min="15881" max="15881" width="9.33203125" style="123" customWidth="1"/>
    <col min="15882" max="15882" width="13.88671875" style="123" customWidth="1"/>
    <col min="15883" max="16118" width="9.109375" style="123"/>
    <col min="16119" max="16119" width="4.6640625" style="123" customWidth="1"/>
    <col min="16120" max="16120" width="19.88671875" style="123" customWidth="1"/>
    <col min="16121" max="16121" width="9.44140625" style="123" customWidth="1"/>
    <col min="16122" max="16122" width="9.88671875" style="123" customWidth="1"/>
    <col min="16123" max="16123" width="8.88671875" style="123" customWidth="1"/>
    <col min="16124" max="16124" width="7" style="123" customWidth="1"/>
    <col min="16125" max="16125" width="9.6640625" style="123" customWidth="1"/>
    <col min="16126" max="16127" width="10.88671875" style="123" customWidth="1"/>
    <col min="16128" max="16128" width="12.44140625" style="123" customWidth="1"/>
    <col min="16129" max="16129" width="11.109375" style="123" customWidth="1"/>
    <col min="16130" max="16131" width="11.88671875" style="123" customWidth="1"/>
    <col min="16132" max="16132" width="12.44140625" style="123" customWidth="1"/>
    <col min="16133" max="16133" width="10.33203125" style="123" customWidth="1"/>
    <col min="16134" max="16134" width="10.44140625" style="123" customWidth="1"/>
    <col min="16135" max="16135" width="10.6640625" style="123" customWidth="1"/>
    <col min="16136" max="16136" width="10.33203125" style="123" customWidth="1"/>
    <col min="16137" max="16137" width="9.33203125" style="123" customWidth="1"/>
    <col min="16138" max="16138" width="13.88671875" style="123" customWidth="1"/>
    <col min="16139" max="16371" width="9.109375" style="123"/>
    <col min="16372" max="16384" width="9.109375" style="123" customWidth="1"/>
  </cols>
  <sheetData>
    <row r="1" spans="1:15" ht="25.55" customHeight="1" x14ac:dyDescent="0.3">
      <c r="A1" s="194" t="s">
        <v>0</v>
      </c>
      <c r="B1" s="195"/>
      <c r="C1" s="195"/>
      <c r="D1" s="195"/>
      <c r="E1" s="196"/>
      <c r="F1" s="196"/>
      <c r="I1" s="121" t="s">
        <v>1</v>
      </c>
      <c r="J1" s="121"/>
      <c r="K1" s="121"/>
      <c r="L1" s="121"/>
      <c r="M1" s="121"/>
    </row>
    <row r="2" spans="1:15" ht="32.25" customHeight="1" x14ac:dyDescent="0.3">
      <c r="A2" s="197" t="s">
        <v>2</v>
      </c>
      <c r="B2" s="199"/>
      <c r="C2" s="199"/>
      <c r="D2" s="199"/>
      <c r="E2" s="198"/>
      <c r="F2" s="198"/>
      <c r="I2" s="202" t="s">
        <v>3</v>
      </c>
      <c r="J2" s="202"/>
      <c r="K2" s="202"/>
      <c r="L2" s="202"/>
      <c r="M2" s="202"/>
    </row>
    <row r="3" spans="1:15" s="124" customFormat="1" ht="57.6" customHeight="1" x14ac:dyDescent="0.3">
      <c r="A3" s="200" t="s">
        <v>418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</row>
    <row r="4" spans="1:15" s="108" customFormat="1" ht="9.6999999999999993" customHeight="1" x14ac:dyDescent="0.3">
      <c r="A4" s="203"/>
      <c r="E4" s="125"/>
      <c r="F4" s="125"/>
      <c r="G4" s="126"/>
      <c r="H4" s="127"/>
      <c r="I4" s="126"/>
      <c r="J4" s="126"/>
      <c r="K4" s="126"/>
      <c r="L4" s="128"/>
      <c r="M4" s="129"/>
    </row>
    <row r="5" spans="1:15" s="108" customFormat="1" ht="38.85" customHeight="1" x14ac:dyDescent="0.3">
      <c r="A5" s="72" t="s">
        <v>432</v>
      </c>
      <c r="B5" s="165" t="s">
        <v>4</v>
      </c>
      <c r="C5" s="72" t="s">
        <v>5</v>
      </c>
      <c r="D5" s="72"/>
      <c r="E5" s="190" t="s">
        <v>419</v>
      </c>
      <c r="F5" s="191"/>
      <c r="G5" s="192"/>
      <c r="H5" s="71" t="s">
        <v>420</v>
      </c>
      <c r="I5" s="159" t="s">
        <v>421</v>
      </c>
      <c r="J5" s="71" t="s">
        <v>424</v>
      </c>
      <c r="K5" s="159" t="s">
        <v>422</v>
      </c>
      <c r="L5" s="71" t="s">
        <v>427</v>
      </c>
      <c r="M5" s="107" t="s">
        <v>423</v>
      </c>
    </row>
    <row r="6" spans="1:15" s="108" customFormat="1" ht="38.200000000000003" customHeight="1" x14ac:dyDescent="0.3">
      <c r="A6" s="72"/>
      <c r="B6" s="165"/>
      <c r="C6" s="72"/>
      <c r="D6" s="72"/>
      <c r="E6" s="69" t="s">
        <v>6</v>
      </c>
      <c r="F6" s="69" t="s">
        <v>7</v>
      </c>
      <c r="G6" s="69" t="s">
        <v>8</v>
      </c>
      <c r="H6" s="69"/>
      <c r="I6" s="160"/>
      <c r="J6" s="69"/>
      <c r="K6" s="160"/>
      <c r="L6" s="69"/>
      <c r="M6" s="107"/>
    </row>
    <row r="7" spans="1:15" s="108" customFormat="1" ht="36.950000000000003" customHeight="1" x14ac:dyDescent="0.3">
      <c r="A7" s="72"/>
      <c r="B7" s="165"/>
      <c r="C7" s="72"/>
      <c r="D7" s="72"/>
      <c r="E7" s="70"/>
      <c r="F7" s="70"/>
      <c r="G7" s="70"/>
      <c r="H7" s="70"/>
      <c r="I7" s="162"/>
      <c r="J7" s="70"/>
      <c r="K7" s="161"/>
      <c r="L7" s="70"/>
      <c r="M7" s="107"/>
    </row>
    <row r="8" spans="1:15" s="4" customFormat="1" ht="21" customHeight="1" x14ac:dyDescent="0.3">
      <c r="A8" s="172"/>
      <c r="B8" s="166" t="s">
        <v>9</v>
      </c>
      <c r="C8" s="67" t="s">
        <v>10</v>
      </c>
      <c r="D8" s="68"/>
      <c r="E8" s="1" t="s">
        <v>11</v>
      </c>
      <c r="F8" s="1" t="s">
        <v>12</v>
      </c>
      <c r="G8" s="2" t="s">
        <v>13</v>
      </c>
      <c r="H8" s="3" t="s">
        <v>14</v>
      </c>
      <c r="I8" s="163">
        <v>-11</v>
      </c>
      <c r="J8" s="164">
        <v>-15</v>
      </c>
      <c r="K8" s="164">
        <v>-16</v>
      </c>
      <c r="L8" s="164">
        <v>-17</v>
      </c>
      <c r="M8" s="113"/>
    </row>
    <row r="9" spans="1:15" s="5" customFormat="1" ht="24.75" customHeight="1" x14ac:dyDescent="0.3">
      <c r="A9" s="167" t="s">
        <v>69</v>
      </c>
      <c r="B9" s="175" t="s">
        <v>70</v>
      </c>
      <c r="C9" s="176"/>
      <c r="D9" s="177"/>
      <c r="E9" s="147">
        <f>SUM(E10:E41)</f>
        <v>25217.199999999997</v>
      </c>
      <c r="F9" s="147">
        <f t="shared" ref="F9:K9" si="0">SUM(F10:F41)</f>
        <v>2641.9999999999995</v>
      </c>
      <c r="G9" s="147">
        <f t="shared" si="0"/>
        <v>27859.19999999999</v>
      </c>
      <c r="H9" s="147">
        <f t="shared" si="0"/>
        <v>16318.454545454546</v>
      </c>
      <c r="I9" s="147">
        <f t="shared" si="0"/>
        <v>11540.74545454546</v>
      </c>
      <c r="J9" s="147">
        <f t="shared" si="0"/>
        <v>-315.2</v>
      </c>
      <c r="K9" s="147">
        <f t="shared" si="0"/>
        <v>11225.54545454546</v>
      </c>
      <c r="L9" s="147"/>
      <c r="M9" s="148"/>
    </row>
    <row r="10" spans="1:15" s="116" customFormat="1" ht="24.75" customHeight="1" x14ac:dyDescent="0.3">
      <c r="A10" s="133">
        <v>1</v>
      </c>
      <c r="B10" s="168">
        <v>1</v>
      </c>
      <c r="C10" s="6" t="s">
        <v>15</v>
      </c>
      <c r="D10" s="7" t="s">
        <v>16</v>
      </c>
      <c r="E10" s="8">
        <v>252</v>
      </c>
      <c r="F10" s="9">
        <v>188.7</v>
      </c>
      <c r="G10" s="9">
        <f>E10+F10</f>
        <v>440.7</v>
      </c>
      <c r="H10" s="9">
        <v>238</v>
      </c>
      <c r="I10" s="9">
        <f>G10-H10</f>
        <v>202.7</v>
      </c>
      <c r="J10" s="9"/>
      <c r="K10" s="9">
        <f>I10+J1</f>
        <v>202.7</v>
      </c>
      <c r="L10" s="112">
        <v>0.25</v>
      </c>
      <c r="M10" s="114" t="s">
        <v>425</v>
      </c>
    </row>
    <row r="11" spans="1:15" s="116" customFormat="1" ht="24.75" customHeight="1" x14ac:dyDescent="0.3">
      <c r="A11" s="133">
        <f>A10+1</f>
        <v>2</v>
      </c>
      <c r="B11" s="168">
        <v>2</v>
      </c>
      <c r="C11" s="15" t="s">
        <v>17</v>
      </c>
      <c r="D11" s="16" t="s">
        <v>18</v>
      </c>
      <c r="E11" s="8">
        <v>760.5</v>
      </c>
      <c r="F11" s="9"/>
      <c r="G11" s="9">
        <f t="shared" ref="G11:G74" si="1">E11+F11</f>
        <v>760.5</v>
      </c>
      <c r="H11" s="9">
        <v>430</v>
      </c>
      <c r="I11" s="9">
        <f t="shared" ref="I11:I74" si="2">G11-H11</f>
        <v>330.5</v>
      </c>
      <c r="J11" s="9"/>
      <c r="K11" s="9">
        <f>I11+J2</f>
        <v>330.5</v>
      </c>
      <c r="L11" s="112">
        <v>0.25</v>
      </c>
      <c r="M11" s="114"/>
      <c r="N11" s="117"/>
    </row>
    <row r="12" spans="1:15" s="116" customFormat="1" ht="24.75" customHeight="1" x14ac:dyDescent="0.3">
      <c r="A12" s="133">
        <f>A11+1</f>
        <v>3</v>
      </c>
      <c r="B12" s="168">
        <v>3</v>
      </c>
      <c r="C12" s="17" t="s">
        <v>19</v>
      </c>
      <c r="D12" s="18" t="s">
        <v>20</v>
      </c>
      <c r="E12" s="8">
        <v>744</v>
      </c>
      <c r="F12" s="9">
        <v>188.7</v>
      </c>
      <c r="G12" s="9">
        <f t="shared" si="1"/>
        <v>932.7</v>
      </c>
      <c r="H12" s="9">
        <v>629</v>
      </c>
      <c r="I12" s="9">
        <f t="shared" si="2"/>
        <v>303.70000000000005</v>
      </c>
      <c r="J12" s="9"/>
      <c r="K12" s="9">
        <f>I12+J3</f>
        <v>303.70000000000005</v>
      </c>
      <c r="L12" s="112">
        <v>0.25</v>
      </c>
      <c r="M12" s="115" t="s">
        <v>426</v>
      </c>
      <c r="N12" s="117" t="e">
        <f>#REF!-J12</f>
        <v>#REF!</v>
      </c>
    </row>
    <row r="13" spans="1:15" s="116" customFormat="1" ht="24.75" customHeight="1" x14ac:dyDescent="0.3">
      <c r="A13" s="133">
        <f t="shared" ref="A13:A41" si="3">A12+1</f>
        <v>4</v>
      </c>
      <c r="B13" s="168">
        <v>4</v>
      </c>
      <c r="C13" s="17" t="s">
        <v>21</v>
      </c>
      <c r="D13" s="18" t="s">
        <v>20</v>
      </c>
      <c r="E13" s="8">
        <v>828</v>
      </c>
      <c r="F13" s="9">
        <v>125.8</v>
      </c>
      <c r="G13" s="9">
        <f t="shared" si="1"/>
        <v>953.8</v>
      </c>
      <c r="H13" s="9">
        <v>629</v>
      </c>
      <c r="I13" s="9">
        <f t="shared" si="2"/>
        <v>324.79999999999995</v>
      </c>
      <c r="J13" s="9"/>
      <c r="K13" s="9">
        <f>I13+J4</f>
        <v>324.79999999999995</v>
      </c>
      <c r="L13" s="112">
        <v>0.25</v>
      </c>
      <c r="M13" s="115" t="s">
        <v>429</v>
      </c>
      <c r="N13" s="117"/>
    </row>
    <row r="14" spans="1:15" s="116" customFormat="1" ht="24.75" customHeight="1" x14ac:dyDescent="0.3">
      <c r="A14" s="133">
        <f t="shared" si="3"/>
        <v>5</v>
      </c>
      <c r="B14" s="168">
        <v>5</v>
      </c>
      <c r="C14" s="17" t="s">
        <v>22</v>
      </c>
      <c r="D14" s="18" t="s">
        <v>23</v>
      </c>
      <c r="E14" s="8">
        <v>576</v>
      </c>
      <c r="F14" s="9">
        <v>86.5</v>
      </c>
      <c r="G14" s="9">
        <f t="shared" si="1"/>
        <v>662.5</v>
      </c>
      <c r="H14" s="9">
        <v>430</v>
      </c>
      <c r="I14" s="9">
        <f t="shared" si="2"/>
        <v>232.5</v>
      </c>
      <c r="J14" s="9"/>
      <c r="K14" s="9">
        <f>I14+J14</f>
        <v>232.5</v>
      </c>
      <c r="L14" s="112">
        <v>0.25</v>
      </c>
      <c r="M14" s="114"/>
      <c r="N14" s="117"/>
      <c r="O14" s="117"/>
    </row>
    <row r="15" spans="1:15" s="116" customFormat="1" ht="24.75" customHeight="1" x14ac:dyDescent="0.3">
      <c r="A15" s="133">
        <f t="shared" si="3"/>
        <v>6</v>
      </c>
      <c r="B15" s="168">
        <v>6</v>
      </c>
      <c r="C15" s="17" t="s">
        <v>24</v>
      </c>
      <c r="D15" s="18" t="s">
        <v>25</v>
      </c>
      <c r="E15" s="8">
        <v>1038</v>
      </c>
      <c r="F15" s="9">
        <v>94.35</v>
      </c>
      <c r="G15" s="9">
        <f t="shared" si="1"/>
        <v>1132.3499999999999</v>
      </c>
      <c r="H15" s="9">
        <v>629</v>
      </c>
      <c r="I15" s="9">
        <f t="shared" si="2"/>
        <v>503.34999999999991</v>
      </c>
      <c r="J15" s="9"/>
      <c r="K15" s="9">
        <f>I15+J15</f>
        <v>503.34999999999991</v>
      </c>
      <c r="L15" s="112">
        <v>0.25</v>
      </c>
      <c r="M15" s="114"/>
    </row>
    <row r="16" spans="1:15" s="116" customFormat="1" ht="24.75" customHeight="1" x14ac:dyDescent="0.3">
      <c r="A16" s="133">
        <f t="shared" si="3"/>
        <v>7</v>
      </c>
      <c r="B16" s="168">
        <v>7</v>
      </c>
      <c r="C16" s="17" t="s">
        <v>26</v>
      </c>
      <c r="D16" s="18" t="s">
        <v>20</v>
      </c>
      <c r="E16" s="8">
        <v>582</v>
      </c>
      <c r="F16" s="9">
        <v>94.35</v>
      </c>
      <c r="G16" s="9">
        <f t="shared" si="1"/>
        <v>676.35</v>
      </c>
      <c r="H16" s="9">
        <v>629</v>
      </c>
      <c r="I16" s="9">
        <f t="shared" si="2"/>
        <v>47.350000000000023</v>
      </c>
      <c r="J16" s="9"/>
      <c r="K16" s="9">
        <f>I16+J16</f>
        <v>47.350000000000023</v>
      </c>
      <c r="L16" s="112">
        <v>0.25</v>
      </c>
      <c r="M16" s="114"/>
      <c r="N16" s="117"/>
      <c r="O16" s="117"/>
    </row>
    <row r="17" spans="1:14" s="116" customFormat="1" ht="24.75" customHeight="1" x14ac:dyDescent="0.3">
      <c r="A17" s="133">
        <f t="shared" si="3"/>
        <v>8</v>
      </c>
      <c r="B17" s="168">
        <v>8</v>
      </c>
      <c r="C17" s="17" t="s">
        <v>27</v>
      </c>
      <c r="D17" s="18" t="s">
        <v>28</v>
      </c>
      <c r="E17" s="8">
        <v>450</v>
      </c>
      <c r="F17" s="9">
        <v>64.5</v>
      </c>
      <c r="G17" s="9">
        <f t="shared" si="1"/>
        <v>514.5</v>
      </c>
      <c r="H17" s="9">
        <v>430</v>
      </c>
      <c r="I17" s="9">
        <f t="shared" si="2"/>
        <v>84.5</v>
      </c>
      <c r="J17" s="9"/>
      <c r="K17" s="9">
        <f>I17+J17</f>
        <v>84.5</v>
      </c>
      <c r="L17" s="112">
        <v>0.25</v>
      </c>
      <c r="M17" s="114"/>
    </row>
    <row r="18" spans="1:14" s="116" customFormat="1" ht="24.75" customHeight="1" x14ac:dyDescent="0.3">
      <c r="A18" s="133">
        <f t="shared" si="3"/>
        <v>9</v>
      </c>
      <c r="B18" s="168">
        <v>9</v>
      </c>
      <c r="C18" s="17" t="s">
        <v>29</v>
      </c>
      <c r="D18" s="18" t="s">
        <v>30</v>
      </c>
      <c r="E18" s="8">
        <v>582</v>
      </c>
      <c r="F18" s="9">
        <v>94.35</v>
      </c>
      <c r="G18" s="9">
        <f t="shared" si="1"/>
        <v>676.35</v>
      </c>
      <c r="H18" s="9">
        <v>629</v>
      </c>
      <c r="I18" s="9">
        <f t="shared" si="2"/>
        <v>47.350000000000023</v>
      </c>
      <c r="J18" s="9"/>
      <c r="K18" s="9">
        <f>I18+J18</f>
        <v>47.350000000000023</v>
      </c>
      <c r="L18" s="112">
        <v>0.25</v>
      </c>
      <c r="M18" s="115"/>
    </row>
    <row r="19" spans="1:14" s="116" customFormat="1" ht="24.75" customHeight="1" x14ac:dyDescent="0.3">
      <c r="A19" s="133">
        <f t="shared" si="3"/>
        <v>10</v>
      </c>
      <c r="B19" s="168">
        <v>10</v>
      </c>
      <c r="C19" s="17" t="s">
        <v>31</v>
      </c>
      <c r="D19" s="18" t="s">
        <v>32</v>
      </c>
      <c r="E19" s="8">
        <v>1020</v>
      </c>
      <c r="F19" s="9">
        <v>94.35</v>
      </c>
      <c r="G19" s="9">
        <f t="shared" si="1"/>
        <v>1114.3499999999999</v>
      </c>
      <c r="H19" s="9">
        <v>629</v>
      </c>
      <c r="I19" s="9">
        <f t="shared" si="2"/>
        <v>485.34999999999991</v>
      </c>
      <c r="J19" s="9"/>
      <c r="K19" s="9">
        <f>I19+J19</f>
        <v>485.34999999999991</v>
      </c>
      <c r="L19" s="112">
        <v>0.25</v>
      </c>
      <c r="M19" s="114"/>
    </row>
    <row r="20" spans="1:14" s="116" customFormat="1" ht="24.75" customHeight="1" x14ac:dyDescent="0.3">
      <c r="A20" s="133">
        <f t="shared" si="3"/>
        <v>11</v>
      </c>
      <c r="B20" s="168">
        <v>11</v>
      </c>
      <c r="C20" s="17" t="s">
        <v>33</v>
      </c>
      <c r="D20" s="18" t="s">
        <v>34</v>
      </c>
      <c r="E20" s="8">
        <v>540</v>
      </c>
      <c r="F20" s="9"/>
      <c r="G20" s="9">
        <f t="shared" si="1"/>
        <v>540</v>
      </c>
      <c r="H20" s="9">
        <v>430</v>
      </c>
      <c r="I20" s="9">
        <f t="shared" si="2"/>
        <v>110</v>
      </c>
      <c r="J20" s="9"/>
      <c r="K20" s="9">
        <f>I20+J20</f>
        <v>110</v>
      </c>
      <c r="L20" s="112">
        <v>0.25</v>
      </c>
      <c r="M20" s="114"/>
    </row>
    <row r="21" spans="1:14" s="116" customFormat="1" ht="24.75" customHeight="1" x14ac:dyDescent="0.3">
      <c r="A21" s="133">
        <f t="shared" si="3"/>
        <v>12</v>
      </c>
      <c r="B21" s="168">
        <v>12</v>
      </c>
      <c r="C21" s="17" t="s">
        <v>35</v>
      </c>
      <c r="D21" s="18" t="s">
        <v>36</v>
      </c>
      <c r="E21" s="8">
        <v>396</v>
      </c>
      <c r="F21" s="9">
        <v>64.5</v>
      </c>
      <c r="G21" s="9">
        <f t="shared" si="1"/>
        <v>460.5</v>
      </c>
      <c r="H21" s="9">
        <v>430</v>
      </c>
      <c r="I21" s="9">
        <f t="shared" si="2"/>
        <v>30.5</v>
      </c>
      <c r="J21" s="9"/>
      <c r="K21" s="9">
        <f>I21+J21</f>
        <v>30.5</v>
      </c>
      <c r="L21" s="112">
        <v>0.25</v>
      </c>
      <c r="M21" s="114"/>
    </row>
    <row r="22" spans="1:14" s="116" customFormat="1" ht="24.75" customHeight="1" x14ac:dyDescent="0.3">
      <c r="A22" s="133">
        <f t="shared" si="3"/>
        <v>13</v>
      </c>
      <c r="B22" s="168">
        <v>13</v>
      </c>
      <c r="C22" s="17" t="s">
        <v>37</v>
      </c>
      <c r="D22" s="18" t="s">
        <v>38</v>
      </c>
      <c r="E22" s="8">
        <v>720</v>
      </c>
      <c r="F22" s="9">
        <v>64.5</v>
      </c>
      <c r="G22" s="9">
        <f t="shared" si="1"/>
        <v>784.5</v>
      </c>
      <c r="H22" s="9">
        <v>430</v>
      </c>
      <c r="I22" s="9">
        <f t="shared" si="2"/>
        <v>354.5</v>
      </c>
      <c r="J22" s="9"/>
      <c r="K22" s="9">
        <f>I22+J22</f>
        <v>354.5</v>
      </c>
      <c r="L22" s="112">
        <v>0.25</v>
      </c>
      <c r="M22" s="114"/>
    </row>
    <row r="23" spans="1:14" s="116" customFormat="1" ht="24.75" customHeight="1" x14ac:dyDescent="0.3">
      <c r="A23" s="133">
        <f t="shared" si="3"/>
        <v>14</v>
      </c>
      <c r="B23" s="168">
        <v>14</v>
      </c>
      <c r="C23" s="17" t="s">
        <v>39</v>
      </c>
      <c r="D23" s="18" t="s">
        <v>40</v>
      </c>
      <c r="E23" s="8">
        <v>495</v>
      </c>
      <c r="F23" s="9">
        <v>129</v>
      </c>
      <c r="G23" s="9">
        <f t="shared" si="1"/>
        <v>624</v>
      </c>
      <c r="H23" s="9">
        <v>430</v>
      </c>
      <c r="I23" s="9">
        <f t="shared" si="2"/>
        <v>194</v>
      </c>
      <c r="J23" s="9"/>
      <c r="K23" s="9">
        <f>I23+J23</f>
        <v>194</v>
      </c>
      <c r="L23" s="112">
        <v>0.25</v>
      </c>
      <c r="M23" s="114" t="s">
        <v>426</v>
      </c>
    </row>
    <row r="24" spans="1:14" s="116" customFormat="1" ht="24.75" customHeight="1" x14ac:dyDescent="0.3">
      <c r="A24" s="133">
        <f t="shared" si="3"/>
        <v>15</v>
      </c>
      <c r="B24" s="168">
        <v>15</v>
      </c>
      <c r="C24" s="17" t="s">
        <v>41</v>
      </c>
      <c r="D24" s="18" t="s">
        <v>42</v>
      </c>
      <c r="E24" s="8">
        <v>533.40000000000009</v>
      </c>
      <c r="F24" s="9"/>
      <c r="G24" s="9">
        <f t="shared" si="1"/>
        <v>533.40000000000009</v>
      </c>
      <c r="H24" s="9">
        <v>430</v>
      </c>
      <c r="I24" s="9">
        <f t="shared" si="2"/>
        <v>103.40000000000009</v>
      </c>
      <c r="J24" s="9"/>
      <c r="K24" s="9">
        <f>I24+J24</f>
        <v>103.40000000000009</v>
      </c>
      <c r="L24" s="112">
        <v>0.25</v>
      </c>
      <c r="M24" s="114"/>
    </row>
    <row r="25" spans="1:14" s="116" customFormat="1" ht="24.75" customHeight="1" x14ac:dyDescent="0.3">
      <c r="A25" s="133">
        <f t="shared" si="3"/>
        <v>16</v>
      </c>
      <c r="B25" s="168">
        <v>16</v>
      </c>
      <c r="C25" s="17" t="s">
        <v>43</v>
      </c>
      <c r="D25" s="18" t="s">
        <v>44</v>
      </c>
      <c r="E25" s="8">
        <v>1284</v>
      </c>
      <c r="F25" s="9">
        <v>94.35</v>
      </c>
      <c r="G25" s="9">
        <f t="shared" si="1"/>
        <v>1378.35</v>
      </c>
      <c r="H25" s="9">
        <v>629</v>
      </c>
      <c r="I25" s="9">
        <f t="shared" si="2"/>
        <v>749.34999999999991</v>
      </c>
      <c r="J25" s="9">
        <v>-55.4</v>
      </c>
      <c r="K25" s="9">
        <f>I25+J25</f>
        <v>693.94999999999993</v>
      </c>
      <c r="L25" s="112">
        <v>0.25</v>
      </c>
      <c r="M25" s="114"/>
      <c r="N25" s="117" t="e">
        <f>#REF!-J25</f>
        <v>#REF!</v>
      </c>
    </row>
    <row r="26" spans="1:14" s="116" customFormat="1" ht="24.75" customHeight="1" x14ac:dyDescent="0.3">
      <c r="A26" s="133">
        <f t="shared" si="3"/>
        <v>17</v>
      </c>
      <c r="B26" s="168">
        <v>17</v>
      </c>
      <c r="C26" s="17" t="s">
        <v>45</v>
      </c>
      <c r="D26" s="18" t="s">
        <v>46</v>
      </c>
      <c r="E26" s="8">
        <v>732</v>
      </c>
      <c r="F26" s="9">
        <v>94.35</v>
      </c>
      <c r="G26" s="9">
        <f t="shared" si="1"/>
        <v>826.35</v>
      </c>
      <c r="H26" s="9">
        <v>629</v>
      </c>
      <c r="I26" s="9">
        <f t="shared" si="2"/>
        <v>197.35000000000002</v>
      </c>
      <c r="J26" s="9"/>
      <c r="K26" s="9">
        <f>I26+J26</f>
        <v>197.35000000000002</v>
      </c>
      <c r="L26" s="112">
        <v>0.25</v>
      </c>
      <c r="M26" s="114"/>
    </row>
    <row r="27" spans="1:14" s="116" customFormat="1" ht="24.75" customHeight="1" x14ac:dyDescent="0.3">
      <c r="A27" s="133">
        <f t="shared" si="3"/>
        <v>18</v>
      </c>
      <c r="B27" s="168">
        <v>18</v>
      </c>
      <c r="C27" s="17" t="s">
        <v>47</v>
      </c>
      <c r="D27" s="18" t="s">
        <v>48</v>
      </c>
      <c r="E27" s="8">
        <v>672</v>
      </c>
      <c r="F27" s="9">
        <v>94.35</v>
      </c>
      <c r="G27" s="9">
        <f t="shared" si="1"/>
        <v>766.35</v>
      </c>
      <c r="H27" s="9">
        <v>629</v>
      </c>
      <c r="I27" s="9">
        <f t="shared" si="2"/>
        <v>137.35000000000002</v>
      </c>
      <c r="J27" s="9"/>
      <c r="K27" s="9">
        <f>I27+J27</f>
        <v>137.35000000000002</v>
      </c>
      <c r="L27" s="112">
        <v>0.25</v>
      </c>
      <c r="M27" s="114"/>
    </row>
    <row r="28" spans="1:14" s="116" customFormat="1" ht="24.75" customHeight="1" x14ac:dyDescent="0.3">
      <c r="A28" s="133">
        <f t="shared" si="3"/>
        <v>19</v>
      </c>
      <c r="B28" s="168">
        <v>19</v>
      </c>
      <c r="C28" s="17" t="s">
        <v>49</v>
      </c>
      <c r="D28" s="18" t="s">
        <v>25</v>
      </c>
      <c r="E28" s="8">
        <v>414</v>
      </c>
      <c r="F28" s="9">
        <v>64.5</v>
      </c>
      <c r="G28" s="9">
        <f t="shared" si="1"/>
        <v>478.5</v>
      </c>
      <c r="H28" s="9">
        <v>430</v>
      </c>
      <c r="I28" s="9">
        <f t="shared" si="2"/>
        <v>48.5</v>
      </c>
      <c r="J28" s="9"/>
      <c r="K28" s="9">
        <f>I28+J28</f>
        <v>48.5</v>
      </c>
      <c r="L28" s="112">
        <v>0.25</v>
      </c>
      <c r="M28" s="114"/>
    </row>
    <row r="29" spans="1:14" s="116" customFormat="1" ht="24.75" customHeight="1" x14ac:dyDescent="0.3">
      <c r="A29" s="133">
        <f t="shared" si="3"/>
        <v>20</v>
      </c>
      <c r="B29" s="168">
        <v>20</v>
      </c>
      <c r="C29" s="17" t="s">
        <v>50</v>
      </c>
      <c r="D29" s="18" t="s">
        <v>34</v>
      </c>
      <c r="E29" s="8">
        <v>1032</v>
      </c>
      <c r="F29" s="9">
        <v>94.35</v>
      </c>
      <c r="G29" s="9">
        <f t="shared" si="1"/>
        <v>1126.3499999999999</v>
      </c>
      <c r="H29" s="9">
        <v>629</v>
      </c>
      <c r="I29" s="9">
        <f t="shared" si="2"/>
        <v>497.34999999999991</v>
      </c>
      <c r="J29" s="9"/>
      <c r="K29" s="9">
        <f>I29+J29</f>
        <v>497.34999999999991</v>
      </c>
      <c r="L29" s="112">
        <v>0.25</v>
      </c>
      <c r="M29" s="114"/>
    </row>
    <row r="30" spans="1:14" s="116" customFormat="1" ht="24.75" customHeight="1" x14ac:dyDescent="0.3">
      <c r="A30" s="133">
        <f t="shared" si="3"/>
        <v>21</v>
      </c>
      <c r="B30" s="168">
        <v>21</v>
      </c>
      <c r="C30" s="17" t="s">
        <v>51</v>
      </c>
      <c r="D30" s="18" t="s">
        <v>52</v>
      </c>
      <c r="E30" s="8">
        <v>1044</v>
      </c>
      <c r="F30" s="9">
        <v>94.35</v>
      </c>
      <c r="G30" s="9">
        <f t="shared" si="1"/>
        <v>1138.3499999999999</v>
      </c>
      <c r="H30" s="9">
        <v>629</v>
      </c>
      <c r="I30" s="9">
        <f t="shared" si="2"/>
        <v>509.34999999999991</v>
      </c>
      <c r="J30" s="9"/>
      <c r="K30" s="9">
        <f>I30+J30</f>
        <v>509.34999999999991</v>
      </c>
      <c r="L30" s="112">
        <v>0.25</v>
      </c>
      <c r="M30" s="114"/>
    </row>
    <row r="31" spans="1:14" s="116" customFormat="1" ht="24.75" customHeight="1" x14ac:dyDescent="0.3">
      <c r="A31" s="133">
        <f t="shared" si="3"/>
        <v>22</v>
      </c>
      <c r="B31" s="168">
        <v>22</v>
      </c>
      <c r="C31" s="17" t="s">
        <v>53</v>
      </c>
      <c r="D31" s="18" t="s">
        <v>40</v>
      </c>
      <c r="E31" s="8">
        <v>1579.6</v>
      </c>
      <c r="F31" s="9">
        <v>64.5</v>
      </c>
      <c r="G31" s="9">
        <f t="shared" si="1"/>
        <v>1644.1</v>
      </c>
      <c r="H31" s="9">
        <v>430</v>
      </c>
      <c r="I31" s="9">
        <f t="shared" si="2"/>
        <v>1214.0999999999999</v>
      </c>
      <c r="J31" s="9"/>
      <c r="K31" s="9">
        <f>I31+J31</f>
        <v>1214.0999999999999</v>
      </c>
      <c r="L31" s="112">
        <v>0.25</v>
      </c>
      <c r="M31" s="114"/>
    </row>
    <row r="32" spans="1:14" s="116" customFormat="1" ht="24.75" customHeight="1" x14ac:dyDescent="0.3">
      <c r="A32" s="133">
        <f t="shared" si="3"/>
        <v>23</v>
      </c>
      <c r="B32" s="168">
        <v>23</v>
      </c>
      <c r="C32" s="17" t="s">
        <v>54</v>
      </c>
      <c r="D32" s="18" t="s">
        <v>55</v>
      </c>
      <c r="E32" s="8">
        <v>1104</v>
      </c>
      <c r="F32" s="9">
        <v>94.35</v>
      </c>
      <c r="G32" s="9">
        <f t="shared" si="1"/>
        <v>1198.3499999999999</v>
      </c>
      <c r="H32" s="9">
        <v>629</v>
      </c>
      <c r="I32" s="9">
        <f t="shared" si="2"/>
        <v>569.34999999999991</v>
      </c>
      <c r="J32" s="9"/>
      <c r="K32" s="9">
        <f>I32+J32</f>
        <v>569.34999999999991</v>
      </c>
      <c r="L32" s="112">
        <v>0.25</v>
      </c>
      <c r="M32" s="114"/>
    </row>
    <row r="33" spans="1:14" s="116" customFormat="1" ht="24.75" customHeight="1" x14ac:dyDescent="0.3">
      <c r="A33" s="133">
        <f t="shared" si="3"/>
        <v>24</v>
      </c>
      <c r="B33" s="168">
        <v>24</v>
      </c>
      <c r="C33" s="17" t="s">
        <v>56</v>
      </c>
      <c r="D33" s="18" t="s">
        <v>57</v>
      </c>
      <c r="E33" s="8">
        <v>657.1</v>
      </c>
      <c r="F33" s="9">
        <v>64.5</v>
      </c>
      <c r="G33" s="9">
        <f t="shared" si="1"/>
        <v>721.6</v>
      </c>
      <c r="H33" s="9">
        <v>430</v>
      </c>
      <c r="I33" s="9">
        <f t="shared" si="2"/>
        <v>291.60000000000002</v>
      </c>
      <c r="J33" s="9"/>
      <c r="K33" s="9">
        <f>I33+J33</f>
        <v>291.60000000000002</v>
      </c>
      <c r="L33" s="112">
        <v>0.25</v>
      </c>
      <c r="M33" s="114"/>
    </row>
    <row r="34" spans="1:14" s="116" customFormat="1" ht="24.75" customHeight="1" x14ac:dyDescent="0.3">
      <c r="A34" s="133">
        <f t="shared" si="3"/>
        <v>25</v>
      </c>
      <c r="B34" s="168">
        <v>25</v>
      </c>
      <c r="C34" s="17" t="s">
        <v>31</v>
      </c>
      <c r="D34" s="18" t="s">
        <v>58</v>
      </c>
      <c r="E34" s="8">
        <v>1452</v>
      </c>
      <c r="F34" s="9">
        <v>94.35</v>
      </c>
      <c r="G34" s="9">
        <f t="shared" si="1"/>
        <v>1546.35</v>
      </c>
      <c r="H34" s="9">
        <v>629</v>
      </c>
      <c r="I34" s="9">
        <f t="shared" si="2"/>
        <v>917.34999999999991</v>
      </c>
      <c r="J34" s="9"/>
      <c r="K34" s="9">
        <f>I34+J34</f>
        <v>917.34999999999991</v>
      </c>
      <c r="L34" s="112">
        <v>0.25</v>
      </c>
      <c r="M34" s="114"/>
    </row>
    <row r="35" spans="1:14" s="116" customFormat="1" ht="24.75" customHeight="1" x14ac:dyDescent="0.3">
      <c r="A35" s="133">
        <f t="shared" si="3"/>
        <v>26</v>
      </c>
      <c r="B35" s="168">
        <v>26</v>
      </c>
      <c r="C35" s="17" t="s">
        <v>59</v>
      </c>
      <c r="D35" s="18" t="s">
        <v>60</v>
      </c>
      <c r="E35" s="8">
        <v>1188</v>
      </c>
      <c r="F35" s="9">
        <v>94.35</v>
      </c>
      <c r="G35" s="9">
        <f t="shared" si="1"/>
        <v>1282.3499999999999</v>
      </c>
      <c r="H35" s="9">
        <v>629</v>
      </c>
      <c r="I35" s="9">
        <f t="shared" si="2"/>
        <v>653.34999999999991</v>
      </c>
      <c r="J35" s="9"/>
      <c r="K35" s="9">
        <f>I35+J35</f>
        <v>653.34999999999991</v>
      </c>
      <c r="L35" s="112">
        <v>0.25</v>
      </c>
      <c r="M35" s="114"/>
    </row>
    <row r="36" spans="1:14" s="116" customFormat="1" ht="24.75" customHeight="1" x14ac:dyDescent="0.3">
      <c r="A36" s="133">
        <f t="shared" si="3"/>
        <v>27</v>
      </c>
      <c r="B36" s="168">
        <v>27</v>
      </c>
      <c r="C36" s="17" t="s">
        <v>35</v>
      </c>
      <c r="D36" s="18" t="s">
        <v>44</v>
      </c>
      <c r="E36" s="8">
        <v>930</v>
      </c>
      <c r="F36" s="9">
        <v>64.5</v>
      </c>
      <c r="G36" s="9">
        <f t="shared" si="1"/>
        <v>994.5</v>
      </c>
      <c r="H36" s="9">
        <v>430</v>
      </c>
      <c r="I36" s="9">
        <f t="shared" si="2"/>
        <v>564.5</v>
      </c>
      <c r="J36" s="9">
        <v>-165</v>
      </c>
      <c r="K36" s="9">
        <f>I36+J36</f>
        <v>399.5</v>
      </c>
      <c r="L36" s="112">
        <v>0.25</v>
      </c>
      <c r="M36" s="114"/>
      <c r="N36" s="117" t="e">
        <f>#REF!-J36</f>
        <v>#REF!</v>
      </c>
    </row>
    <row r="37" spans="1:14" s="116" customFormat="1" ht="24.75" customHeight="1" x14ac:dyDescent="0.3">
      <c r="A37" s="133">
        <f t="shared" si="3"/>
        <v>28</v>
      </c>
      <c r="B37" s="168">
        <v>28</v>
      </c>
      <c r="C37" s="17" t="s">
        <v>21</v>
      </c>
      <c r="D37" s="18" t="s">
        <v>61</v>
      </c>
      <c r="E37" s="8">
        <v>233.7</v>
      </c>
      <c r="F37" s="9">
        <v>32.25</v>
      </c>
      <c r="G37" s="9">
        <f t="shared" si="1"/>
        <v>265.95</v>
      </c>
      <c r="H37" s="9">
        <v>215</v>
      </c>
      <c r="I37" s="9">
        <f t="shared" si="2"/>
        <v>50.949999999999989</v>
      </c>
      <c r="J37" s="9"/>
      <c r="K37" s="9">
        <f>I37+J37</f>
        <v>50.949999999999989</v>
      </c>
      <c r="L37" s="112">
        <v>0.25</v>
      </c>
      <c r="M37" s="114"/>
    </row>
    <row r="38" spans="1:14" s="116" customFormat="1" ht="24.75" customHeight="1" x14ac:dyDescent="0.3">
      <c r="A38" s="133">
        <f t="shared" si="3"/>
        <v>29</v>
      </c>
      <c r="B38" s="168">
        <v>29</v>
      </c>
      <c r="C38" s="17" t="s">
        <v>62</v>
      </c>
      <c r="D38" s="18" t="s">
        <v>46</v>
      </c>
      <c r="E38" s="8">
        <v>701.09999999999991</v>
      </c>
      <c r="F38" s="9">
        <v>64.5</v>
      </c>
      <c r="G38" s="9">
        <f t="shared" si="1"/>
        <v>765.59999999999991</v>
      </c>
      <c r="H38" s="9">
        <v>430</v>
      </c>
      <c r="I38" s="9">
        <f t="shared" si="2"/>
        <v>335.59999999999991</v>
      </c>
      <c r="J38" s="9"/>
      <c r="K38" s="9">
        <f>I38+J38</f>
        <v>335.59999999999991</v>
      </c>
      <c r="L38" s="112">
        <v>0.25</v>
      </c>
      <c r="M38" s="114"/>
    </row>
    <row r="39" spans="1:14" s="116" customFormat="1" ht="24.75" customHeight="1" x14ac:dyDescent="0.3">
      <c r="A39" s="133">
        <f t="shared" si="3"/>
        <v>30</v>
      </c>
      <c r="B39" s="168">
        <v>30</v>
      </c>
      <c r="C39" s="17" t="s">
        <v>63</v>
      </c>
      <c r="D39" s="18" t="s">
        <v>64</v>
      </c>
      <c r="E39" s="8">
        <v>1026</v>
      </c>
      <c r="F39" s="9">
        <v>64.5</v>
      </c>
      <c r="G39" s="9">
        <f t="shared" si="1"/>
        <v>1090.5</v>
      </c>
      <c r="H39" s="9">
        <v>430</v>
      </c>
      <c r="I39" s="9">
        <f t="shared" si="2"/>
        <v>660.5</v>
      </c>
      <c r="J39" s="9">
        <v>-94.8</v>
      </c>
      <c r="K39" s="9">
        <f>I39+J39</f>
        <v>565.70000000000005</v>
      </c>
      <c r="L39" s="112">
        <v>0.25</v>
      </c>
      <c r="M39" s="114"/>
      <c r="N39" s="117" t="e">
        <f>#REF!-J39</f>
        <v>#REF!</v>
      </c>
    </row>
    <row r="40" spans="1:14" s="116" customFormat="1" ht="24.75" customHeight="1" x14ac:dyDescent="0.3">
      <c r="A40" s="133">
        <f t="shared" si="3"/>
        <v>31</v>
      </c>
      <c r="B40" s="168">
        <v>31</v>
      </c>
      <c r="C40" s="17" t="s">
        <v>65</v>
      </c>
      <c r="D40" s="18" t="s">
        <v>66</v>
      </c>
      <c r="E40" s="8">
        <v>798.8</v>
      </c>
      <c r="F40" s="9">
        <v>84</v>
      </c>
      <c r="G40" s="9">
        <f t="shared" si="1"/>
        <v>882.8</v>
      </c>
      <c r="H40" s="9">
        <v>410.45454545454544</v>
      </c>
      <c r="I40" s="9">
        <f t="shared" si="2"/>
        <v>472.34545454545452</v>
      </c>
      <c r="J40" s="9"/>
      <c r="K40" s="9">
        <f>I40+J40</f>
        <v>472.34545454545452</v>
      </c>
      <c r="L40" s="112">
        <v>0.25</v>
      </c>
      <c r="M40" s="114"/>
    </row>
    <row r="41" spans="1:14" s="116" customFormat="1" ht="24.75" customHeight="1" x14ac:dyDescent="0.3">
      <c r="A41" s="133">
        <f t="shared" si="3"/>
        <v>32</v>
      </c>
      <c r="B41" s="168">
        <v>32</v>
      </c>
      <c r="C41" s="17" t="s">
        <v>67</v>
      </c>
      <c r="D41" s="18" t="s">
        <v>68</v>
      </c>
      <c r="E41" s="8">
        <v>852</v>
      </c>
      <c r="F41" s="9">
        <v>94.35</v>
      </c>
      <c r="G41" s="9">
        <f t="shared" si="1"/>
        <v>946.35</v>
      </c>
      <c r="H41" s="9">
        <v>629</v>
      </c>
      <c r="I41" s="9">
        <f t="shared" si="2"/>
        <v>317.35000000000002</v>
      </c>
      <c r="J41" s="9"/>
      <c r="K41" s="9">
        <f>I41+J41</f>
        <v>317.35000000000002</v>
      </c>
      <c r="L41" s="112">
        <v>0.25</v>
      </c>
      <c r="M41" s="114"/>
    </row>
    <row r="42" spans="1:14" s="116" customFormat="1" ht="24.75" customHeight="1" x14ac:dyDescent="0.3">
      <c r="A42" s="169" t="s">
        <v>102</v>
      </c>
      <c r="B42" s="149" t="s">
        <v>103</v>
      </c>
      <c r="C42" s="174"/>
      <c r="D42" s="150"/>
      <c r="E42" s="151">
        <f>SUM(E43:E58)</f>
        <v>8170.6</v>
      </c>
      <c r="F42" s="151">
        <f t="shared" ref="F42:K42" si="4">SUM(F43:F58)</f>
        <v>1619</v>
      </c>
      <c r="G42" s="151">
        <f t="shared" si="4"/>
        <v>9789.6000000000022</v>
      </c>
      <c r="H42" s="151">
        <f t="shared" si="4"/>
        <v>7200</v>
      </c>
      <c r="I42" s="151">
        <f t="shared" si="4"/>
        <v>2589.6000000000004</v>
      </c>
      <c r="J42" s="151"/>
      <c r="K42" s="151">
        <f t="shared" si="4"/>
        <v>2589.6000000000004</v>
      </c>
      <c r="L42" s="152"/>
      <c r="M42" s="153"/>
    </row>
    <row r="43" spans="1:14" s="116" customFormat="1" ht="24.75" customHeight="1" x14ac:dyDescent="0.3">
      <c r="A43" s="133">
        <f>A41+1</f>
        <v>33</v>
      </c>
      <c r="B43" s="168">
        <v>1</v>
      </c>
      <c r="C43" s="6" t="s">
        <v>72</v>
      </c>
      <c r="D43" s="7" t="s">
        <v>73</v>
      </c>
      <c r="E43" s="130">
        <v>504</v>
      </c>
      <c r="F43" s="12">
        <v>67.5</v>
      </c>
      <c r="G43" s="9">
        <f t="shared" si="1"/>
        <v>571.5</v>
      </c>
      <c r="H43" s="9">
        <v>450</v>
      </c>
      <c r="I43" s="9">
        <f t="shared" si="2"/>
        <v>121.5</v>
      </c>
      <c r="J43" s="9"/>
      <c r="K43" s="9">
        <f>I43+J43</f>
        <v>121.5</v>
      </c>
      <c r="L43" s="112">
        <v>0.45</v>
      </c>
      <c r="M43" s="114"/>
    </row>
    <row r="44" spans="1:14" s="116" customFormat="1" ht="24.75" customHeight="1" x14ac:dyDescent="0.3">
      <c r="A44" s="133">
        <f>A43+1</f>
        <v>34</v>
      </c>
      <c r="B44" s="168">
        <v>2</v>
      </c>
      <c r="C44" s="15" t="s">
        <v>74</v>
      </c>
      <c r="D44" s="16" t="s">
        <v>75</v>
      </c>
      <c r="E44" s="130">
        <v>714.60000000000014</v>
      </c>
      <c r="F44" s="12">
        <v>67.5</v>
      </c>
      <c r="G44" s="9">
        <f t="shared" si="1"/>
        <v>782.10000000000014</v>
      </c>
      <c r="H44" s="9">
        <v>450</v>
      </c>
      <c r="I44" s="9">
        <f t="shared" si="2"/>
        <v>332.10000000000014</v>
      </c>
      <c r="J44" s="9"/>
      <c r="K44" s="9">
        <f>I44+J44</f>
        <v>332.10000000000014</v>
      </c>
      <c r="L44" s="112">
        <v>0.25</v>
      </c>
      <c r="M44" s="114"/>
    </row>
    <row r="45" spans="1:14" s="116" customFormat="1" ht="24.75" customHeight="1" x14ac:dyDescent="0.3">
      <c r="A45" s="133">
        <f t="shared" ref="A45:A58" si="5">A44+1</f>
        <v>35</v>
      </c>
      <c r="B45" s="168">
        <v>3</v>
      </c>
      <c r="C45" s="17" t="s">
        <v>76</v>
      </c>
      <c r="D45" s="18" t="s">
        <v>77</v>
      </c>
      <c r="E45" s="130">
        <v>432</v>
      </c>
      <c r="F45" s="12">
        <v>135</v>
      </c>
      <c r="G45" s="9">
        <f t="shared" si="1"/>
        <v>567</v>
      </c>
      <c r="H45" s="9">
        <v>450</v>
      </c>
      <c r="I45" s="9">
        <f t="shared" si="2"/>
        <v>117</v>
      </c>
      <c r="J45" s="9"/>
      <c r="K45" s="9">
        <f>I45+J45</f>
        <v>117</v>
      </c>
      <c r="L45" s="112">
        <v>0.45</v>
      </c>
      <c r="M45" s="114"/>
    </row>
    <row r="46" spans="1:14" s="116" customFormat="1" ht="24.75" customHeight="1" x14ac:dyDescent="0.3">
      <c r="A46" s="133">
        <f t="shared" si="5"/>
        <v>36</v>
      </c>
      <c r="B46" s="168">
        <v>4</v>
      </c>
      <c r="C46" s="17" t="s">
        <v>78</v>
      </c>
      <c r="D46" s="18" t="s">
        <v>79</v>
      </c>
      <c r="E46" s="130">
        <v>504</v>
      </c>
      <c r="F46" s="12">
        <v>67.5</v>
      </c>
      <c r="G46" s="9">
        <f t="shared" si="1"/>
        <v>571.5</v>
      </c>
      <c r="H46" s="9">
        <v>450</v>
      </c>
      <c r="I46" s="9">
        <f t="shared" si="2"/>
        <v>121.5</v>
      </c>
      <c r="J46" s="9"/>
      <c r="K46" s="9">
        <f>I46+J46</f>
        <v>121.5</v>
      </c>
      <c r="L46" s="112">
        <v>0.45</v>
      </c>
      <c r="M46" s="114"/>
    </row>
    <row r="47" spans="1:14" s="116" customFormat="1" ht="24.75" customHeight="1" x14ac:dyDescent="0.3">
      <c r="A47" s="133">
        <f t="shared" si="5"/>
        <v>37</v>
      </c>
      <c r="B47" s="168">
        <v>5</v>
      </c>
      <c r="C47" s="17" t="s">
        <v>80</v>
      </c>
      <c r="D47" s="18" t="s">
        <v>81</v>
      </c>
      <c r="E47" s="130">
        <v>432</v>
      </c>
      <c r="F47" s="12">
        <v>135</v>
      </c>
      <c r="G47" s="9">
        <f t="shared" si="1"/>
        <v>567</v>
      </c>
      <c r="H47" s="9">
        <v>450</v>
      </c>
      <c r="I47" s="9">
        <f t="shared" si="2"/>
        <v>117</v>
      </c>
      <c r="J47" s="9"/>
      <c r="K47" s="9">
        <f>I47+J47</f>
        <v>117</v>
      </c>
      <c r="L47" s="112">
        <v>0.45</v>
      </c>
      <c r="M47" s="114" t="s">
        <v>426</v>
      </c>
    </row>
    <row r="48" spans="1:14" s="116" customFormat="1" ht="24.75" customHeight="1" x14ac:dyDescent="0.3">
      <c r="A48" s="133">
        <f t="shared" si="5"/>
        <v>38</v>
      </c>
      <c r="B48" s="168">
        <v>6</v>
      </c>
      <c r="C48" s="17" t="s">
        <v>82</v>
      </c>
      <c r="D48" s="18" t="s">
        <v>83</v>
      </c>
      <c r="E48" s="130">
        <v>504</v>
      </c>
      <c r="F48" s="12">
        <v>67.5</v>
      </c>
      <c r="G48" s="9">
        <f t="shared" si="1"/>
        <v>571.5</v>
      </c>
      <c r="H48" s="9">
        <v>450</v>
      </c>
      <c r="I48" s="9">
        <f t="shared" si="2"/>
        <v>121.5</v>
      </c>
      <c r="J48" s="9"/>
      <c r="K48" s="9">
        <f>I48+J48</f>
        <v>121.5</v>
      </c>
      <c r="L48" s="112">
        <v>0.45</v>
      </c>
      <c r="M48" s="114"/>
    </row>
    <row r="49" spans="1:13" s="116" customFormat="1" ht="24.75" customHeight="1" x14ac:dyDescent="0.3">
      <c r="A49" s="133">
        <f t="shared" si="5"/>
        <v>39</v>
      </c>
      <c r="B49" s="168">
        <v>7</v>
      </c>
      <c r="C49" s="17" t="s">
        <v>84</v>
      </c>
      <c r="D49" s="18" t="s">
        <v>85</v>
      </c>
      <c r="E49" s="130">
        <v>653.4000000000002</v>
      </c>
      <c r="F49" s="12">
        <v>67.5</v>
      </c>
      <c r="G49" s="9">
        <f t="shared" si="1"/>
        <v>720.9000000000002</v>
      </c>
      <c r="H49" s="9">
        <v>450</v>
      </c>
      <c r="I49" s="9">
        <f t="shared" si="2"/>
        <v>270.9000000000002</v>
      </c>
      <c r="J49" s="9"/>
      <c r="K49" s="9">
        <f>I49+J49</f>
        <v>270.9000000000002</v>
      </c>
      <c r="L49" s="112">
        <v>0.25</v>
      </c>
      <c r="M49" s="114"/>
    </row>
    <row r="50" spans="1:13" s="116" customFormat="1" ht="24.75" customHeight="1" x14ac:dyDescent="0.3">
      <c r="A50" s="133">
        <f t="shared" si="5"/>
        <v>40</v>
      </c>
      <c r="B50" s="168">
        <v>8</v>
      </c>
      <c r="C50" s="17" t="s">
        <v>86</v>
      </c>
      <c r="D50" s="18" t="s">
        <v>87</v>
      </c>
      <c r="E50" s="130">
        <v>610.6</v>
      </c>
      <c r="F50" s="12">
        <v>157</v>
      </c>
      <c r="G50" s="9">
        <f t="shared" si="1"/>
        <v>767.6</v>
      </c>
      <c r="H50" s="9">
        <v>450</v>
      </c>
      <c r="I50" s="9">
        <f t="shared" si="2"/>
        <v>317.60000000000002</v>
      </c>
      <c r="J50" s="9"/>
      <c r="K50" s="9">
        <f>I50+J50</f>
        <v>317.60000000000002</v>
      </c>
      <c r="L50" s="112">
        <v>0.25</v>
      </c>
      <c r="M50" s="114" t="s">
        <v>430</v>
      </c>
    </row>
    <row r="51" spans="1:13" s="116" customFormat="1" ht="24.75" customHeight="1" x14ac:dyDescent="0.3">
      <c r="A51" s="133">
        <f t="shared" si="5"/>
        <v>41</v>
      </c>
      <c r="B51" s="168">
        <v>9</v>
      </c>
      <c r="C51" s="17" t="s">
        <v>88</v>
      </c>
      <c r="D51" s="18" t="s">
        <v>89</v>
      </c>
      <c r="E51" s="130">
        <v>522</v>
      </c>
      <c r="F51" s="12">
        <v>67.5</v>
      </c>
      <c r="G51" s="9">
        <f t="shared" si="1"/>
        <v>589.5</v>
      </c>
      <c r="H51" s="9">
        <v>450</v>
      </c>
      <c r="I51" s="9">
        <f t="shared" si="2"/>
        <v>139.5</v>
      </c>
      <c r="J51" s="9"/>
      <c r="K51" s="9">
        <f>I51+J51</f>
        <v>139.5</v>
      </c>
      <c r="L51" s="112">
        <v>0.45</v>
      </c>
      <c r="M51" s="114"/>
    </row>
    <row r="52" spans="1:13" s="116" customFormat="1" ht="38.85" customHeight="1" x14ac:dyDescent="0.3">
      <c r="A52" s="133">
        <f t="shared" si="5"/>
        <v>42</v>
      </c>
      <c r="B52" s="168">
        <v>10</v>
      </c>
      <c r="C52" s="17" t="s">
        <v>90</v>
      </c>
      <c r="D52" s="18" t="s">
        <v>91</v>
      </c>
      <c r="E52" s="130">
        <v>360</v>
      </c>
      <c r="F52" s="12">
        <v>202.5</v>
      </c>
      <c r="G52" s="9">
        <f t="shared" si="1"/>
        <v>562.5</v>
      </c>
      <c r="H52" s="9">
        <v>450</v>
      </c>
      <c r="I52" s="9">
        <f t="shared" si="2"/>
        <v>112.5</v>
      </c>
      <c r="J52" s="9"/>
      <c r="K52" s="9">
        <f>I52+J52</f>
        <v>112.5</v>
      </c>
      <c r="L52" s="112">
        <v>0.45</v>
      </c>
      <c r="M52" s="114" t="s">
        <v>428</v>
      </c>
    </row>
    <row r="53" spans="1:13" s="116" customFormat="1" ht="24.75" customHeight="1" x14ac:dyDescent="0.3">
      <c r="A53" s="133">
        <f t="shared" si="5"/>
        <v>43</v>
      </c>
      <c r="B53" s="168">
        <v>11</v>
      </c>
      <c r="C53" s="17" t="s">
        <v>92</v>
      </c>
      <c r="D53" s="18" t="s">
        <v>77</v>
      </c>
      <c r="E53" s="130">
        <v>450</v>
      </c>
      <c r="F53" s="12">
        <v>135</v>
      </c>
      <c r="G53" s="9">
        <f t="shared" si="1"/>
        <v>585</v>
      </c>
      <c r="H53" s="9">
        <v>450</v>
      </c>
      <c r="I53" s="9">
        <f t="shared" si="2"/>
        <v>135</v>
      </c>
      <c r="J53" s="9"/>
      <c r="K53" s="9">
        <f>I53+J53</f>
        <v>135</v>
      </c>
      <c r="L53" s="112">
        <v>0.45</v>
      </c>
      <c r="M53" s="114" t="s">
        <v>426</v>
      </c>
    </row>
    <row r="54" spans="1:13" s="116" customFormat="1" ht="24.75" customHeight="1" x14ac:dyDescent="0.3">
      <c r="A54" s="133">
        <f t="shared" si="5"/>
        <v>44</v>
      </c>
      <c r="B54" s="168">
        <v>12</v>
      </c>
      <c r="C54" s="17" t="s">
        <v>93</v>
      </c>
      <c r="D54" s="18" t="s">
        <v>94</v>
      </c>
      <c r="E54" s="130">
        <v>522</v>
      </c>
      <c r="F54" s="12">
        <v>67.5</v>
      </c>
      <c r="G54" s="9">
        <f t="shared" si="1"/>
        <v>589.5</v>
      </c>
      <c r="H54" s="9">
        <v>450</v>
      </c>
      <c r="I54" s="9">
        <f t="shared" si="2"/>
        <v>139.5</v>
      </c>
      <c r="J54" s="9"/>
      <c r="K54" s="9">
        <f>I54+J54</f>
        <v>139.5</v>
      </c>
      <c r="L54" s="112">
        <v>0.45</v>
      </c>
      <c r="M54" s="114"/>
    </row>
    <row r="55" spans="1:13" s="116" customFormat="1" ht="24.75" customHeight="1" x14ac:dyDescent="0.3">
      <c r="A55" s="133">
        <f t="shared" si="5"/>
        <v>45</v>
      </c>
      <c r="B55" s="168">
        <v>13</v>
      </c>
      <c r="C55" s="17" t="s">
        <v>88</v>
      </c>
      <c r="D55" s="18" t="s">
        <v>95</v>
      </c>
      <c r="E55" s="130">
        <v>504</v>
      </c>
      <c r="F55" s="12">
        <v>67.5</v>
      </c>
      <c r="G55" s="9">
        <f t="shared" si="1"/>
        <v>571.5</v>
      </c>
      <c r="H55" s="9">
        <v>450</v>
      </c>
      <c r="I55" s="9">
        <f t="shared" si="2"/>
        <v>121.5</v>
      </c>
      <c r="J55" s="9"/>
      <c r="K55" s="9">
        <f>I55+J55</f>
        <v>121.5</v>
      </c>
      <c r="L55" s="112">
        <v>0.45</v>
      </c>
      <c r="M55" s="114"/>
    </row>
    <row r="56" spans="1:13" s="116" customFormat="1" ht="24.75" customHeight="1" x14ac:dyDescent="0.3">
      <c r="A56" s="133">
        <f t="shared" si="5"/>
        <v>46</v>
      </c>
      <c r="B56" s="168">
        <v>14</v>
      </c>
      <c r="C56" s="17" t="s">
        <v>96</v>
      </c>
      <c r="D56" s="18" t="s">
        <v>97</v>
      </c>
      <c r="E56" s="130">
        <v>522</v>
      </c>
      <c r="F56" s="12">
        <v>67.5</v>
      </c>
      <c r="G56" s="9">
        <f t="shared" si="1"/>
        <v>589.5</v>
      </c>
      <c r="H56" s="9">
        <v>450</v>
      </c>
      <c r="I56" s="9">
        <f t="shared" si="2"/>
        <v>139.5</v>
      </c>
      <c r="J56" s="9"/>
      <c r="K56" s="9">
        <f>I56+J56</f>
        <v>139.5</v>
      </c>
      <c r="L56" s="112">
        <v>0.45</v>
      </c>
      <c r="M56" s="114"/>
    </row>
    <row r="57" spans="1:13" s="116" customFormat="1" ht="24.75" customHeight="1" x14ac:dyDescent="0.3">
      <c r="A57" s="133">
        <f t="shared" si="5"/>
        <v>47</v>
      </c>
      <c r="B57" s="168">
        <v>15</v>
      </c>
      <c r="C57" s="17" t="s">
        <v>98</v>
      </c>
      <c r="D57" s="18" t="s">
        <v>99</v>
      </c>
      <c r="E57" s="130">
        <v>432</v>
      </c>
      <c r="F57" s="12">
        <v>157.5</v>
      </c>
      <c r="G57" s="9">
        <f t="shared" si="1"/>
        <v>589.5</v>
      </c>
      <c r="H57" s="9">
        <v>450</v>
      </c>
      <c r="I57" s="9">
        <f t="shared" si="2"/>
        <v>139.5</v>
      </c>
      <c r="J57" s="9"/>
      <c r="K57" s="9">
        <f>I57+J57</f>
        <v>139.5</v>
      </c>
      <c r="L57" s="112">
        <v>0.45</v>
      </c>
      <c r="M57" s="114" t="s">
        <v>429</v>
      </c>
    </row>
    <row r="58" spans="1:13" s="116" customFormat="1" ht="24.75" customHeight="1" x14ac:dyDescent="0.3">
      <c r="A58" s="133">
        <f t="shared" si="5"/>
        <v>48</v>
      </c>
      <c r="B58" s="168">
        <v>16</v>
      </c>
      <c r="C58" s="17" t="s">
        <v>100</v>
      </c>
      <c r="D58" s="18" t="s">
        <v>101</v>
      </c>
      <c r="E58" s="130">
        <v>504</v>
      </c>
      <c r="F58" s="12">
        <v>89.5</v>
      </c>
      <c r="G58" s="9">
        <f t="shared" si="1"/>
        <v>593.5</v>
      </c>
      <c r="H58" s="9">
        <v>450</v>
      </c>
      <c r="I58" s="9">
        <f t="shared" si="2"/>
        <v>143.5</v>
      </c>
      <c r="J58" s="9"/>
      <c r="K58" s="9">
        <f>I58+J58</f>
        <v>143.5</v>
      </c>
      <c r="L58" s="112">
        <v>0.45</v>
      </c>
      <c r="M58" s="114"/>
    </row>
    <row r="59" spans="1:13" s="132" customFormat="1" ht="24.75" customHeight="1" x14ac:dyDescent="0.3">
      <c r="A59" s="169" t="s">
        <v>154</v>
      </c>
      <c r="B59" s="149" t="s">
        <v>153</v>
      </c>
      <c r="C59" s="174"/>
      <c r="D59" s="150"/>
      <c r="E59" s="151">
        <f>SUM(E60:E84)</f>
        <v>16338.6</v>
      </c>
      <c r="F59" s="151">
        <f t="shared" ref="F59:K59" si="6">SUM(F60:F84)</f>
        <v>1886.1</v>
      </c>
      <c r="G59" s="151">
        <f t="shared" si="6"/>
        <v>18224.7</v>
      </c>
      <c r="H59" s="151">
        <f t="shared" si="6"/>
        <v>10671.8</v>
      </c>
      <c r="I59" s="151">
        <f t="shared" si="6"/>
        <v>7552.9000000000005</v>
      </c>
      <c r="J59" s="151"/>
      <c r="K59" s="151">
        <f t="shared" si="6"/>
        <v>7552.9000000000005</v>
      </c>
      <c r="L59" s="152"/>
      <c r="M59" s="154"/>
    </row>
    <row r="60" spans="1:13" s="132" customFormat="1" ht="36.950000000000003" customHeight="1" x14ac:dyDescent="0.3">
      <c r="A60" s="173">
        <f>A58+1</f>
        <v>49</v>
      </c>
      <c r="B60" s="168">
        <v>1</v>
      </c>
      <c r="C60" s="6" t="s">
        <v>104</v>
      </c>
      <c r="D60" s="7" t="s">
        <v>105</v>
      </c>
      <c r="E60" s="8">
        <v>582.79999999999995</v>
      </c>
      <c r="F60" s="9">
        <v>129</v>
      </c>
      <c r="G60" s="9">
        <f t="shared" si="1"/>
        <v>711.8</v>
      </c>
      <c r="H60" s="9">
        <v>430</v>
      </c>
      <c r="I60" s="9">
        <f t="shared" si="2"/>
        <v>281.79999999999995</v>
      </c>
      <c r="J60" s="9"/>
      <c r="K60" s="9">
        <f>I60+J60</f>
        <v>281.79999999999995</v>
      </c>
      <c r="L60" s="112">
        <v>0.25</v>
      </c>
      <c r="M60" s="131" t="s">
        <v>428</v>
      </c>
    </row>
    <row r="61" spans="1:13" s="132" customFormat="1" ht="24.75" customHeight="1" x14ac:dyDescent="0.3">
      <c r="A61" s="173">
        <f>A60+1</f>
        <v>50</v>
      </c>
      <c r="B61" s="168">
        <v>2</v>
      </c>
      <c r="C61" s="15" t="s">
        <v>106</v>
      </c>
      <c r="D61" s="16" t="s">
        <v>107</v>
      </c>
      <c r="E61" s="8">
        <v>594</v>
      </c>
      <c r="F61" s="9">
        <v>86</v>
      </c>
      <c r="G61" s="9">
        <f t="shared" si="1"/>
        <v>680</v>
      </c>
      <c r="H61" s="9">
        <v>430</v>
      </c>
      <c r="I61" s="9">
        <f t="shared" si="2"/>
        <v>250</v>
      </c>
      <c r="J61" s="9"/>
      <c r="K61" s="9">
        <f>I61+J61</f>
        <v>250</v>
      </c>
      <c r="L61" s="112">
        <v>0.25</v>
      </c>
      <c r="M61" s="131" t="s">
        <v>429</v>
      </c>
    </row>
    <row r="62" spans="1:13" s="132" customFormat="1" ht="24.75" customHeight="1" x14ac:dyDescent="0.3">
      <c r="A62" s="173">
        <f t="shared" ref="A62:A84" si="7">A61+1</f>
        <v>51</v>
      </c>
      <c r="B62" s="168">
        <v>3</v>
      </c>
      <c r="C62" s="17" t="s">
        <v>31</v>
      </c>
      <c r="D62" s="18" t="s">
        <v>87</v>
      </c>
      <c r="E62" s="8">
        <v>639</v>
      </c>
      <c r="F62" s="9">
        <v>64.5</v>
      </c>
      <c r="G62" s="9">
        <f t="shared" si="1"/>
        <v>703.5</v>
      </c>
      <c r="H62" s="9">
        <v>430</v>
      </c>
      <c r="I62" s="9">
        <f t="shared" si="2"/>
        <v>273.5</v>
      </c>
      <c r="J62" s="9"/>
      <c r="K62" s="9">
        <f>I62+J62</f>
        <v>273.5</v>
      </c>
      <c r="L62" s="112">
        <v>0.25</v>
      </c>
      <c r="M62" s="131"/>
    </row>
    <row r="63" spans="1:13" s="132" customFormat="1" ht="24.75" customHeight="1" x14ac:dyDescent="0.3">
      <c r="A63" s="173">
        <f t="shared" si="7"/>
        <v>52</v>
      </c>
      <c r="B63" s="168">
        <v>4</v>
      </c>
      <c r="C63" s="17" t="s">
        <v>31</v>
      </c>
      <c r="D63" s="18" t="s">
        <v>108</v>
      </c>
      <c r="E63" s="8">
        <v>633</v>
      </c>
      <c r="F63" s="9">
        <v>64.5</v>
      </c>
      <c r="G63" s="9">
        <f t="shared" si="1"/>
        <v>697.5</v>
      </c>
      <c r="H63" s="9">
        <v>430</v>
      </c>
      <c r="I63" s="9">
        <f t="shared" si="2"/>
        <v>267.5</v>
      </c>
      <c r="J63" s="9"/>
      <c r="K63" s="9">
        <f>I63+J63</f>
        <v>267.5</v>
      </c>
      <c r="L63" s="112">
        <v>0.25</v>
      </c>
      <c r="M63" s="131"/>
    </row>
    <row r="64" spans="1:13" s="132" customFormat="1" ht="24.75" customHeight="1" x14ac:dyDescent="0.3">
      <c r="A64" s="173">
        <f t="shared" si="7"/>
        <v>53</v>
      </c>
      <c r="B64" s="168">
        <v>5</v>
      </c>
      <c r="C64" s="17" t="s">
        <v>109</v>
      </c>
      <c r="D64" s="18" t="s">
        <v>110</v>
      </c>
      <c r="E64" s="8">
        <v>675.9</v>
      </c>
      <c r="F64" s="9">
        <v>64.5</v>
      </c>
      <c r="G64" s="9">
        <f t="shared" si="1"/>
        <v>740.4</v>
      </c>
      <c r="H64" s="9">
        <v>430</v>
      </c>
      <c r="I64" s="9">
        <f t="shared" si="2"/>
        <v>310.39999999999998</v>
      </c>
      <c r="J64" s="9"/>
      <c r="K64" s="9">
        <f>I64+J64</f>
        <v>310.39999999999998</v>
      </c>
      <c r="L64" s="112">
        <v>0.25</v>
      </c>
      <c r="M64" s="131" t="s">
        <v>426</v>
      </c>
    </row>
    <row r="65" spans="1:13" s="132" customFormat="1" ht="24.75" customHeight="1" x14ac:dyDescent="0.3">
      <c r="A65" s="173">
        <f t="shared" si="7"/>
        <v>54</v>
      </c>
      <c r="B65" s="168">
        <v>6</v>
      </c>
      <c r="C65" s="17" t="s">
        <v>111</v>
      </c>
      <c r="D65" s="18" t="s">
        <v>34</v>
      </c>
      <c r="E65" s="8">
        <v>640.5</v>
      </c>
      <c r="F65" s="9">
        <v>64.5</v>
      </c>
      <c r="G65" s="9">
        <f t="shared" si="1"/>
        <v>705</v>
      </c>
      <c r="H65" s="9">
        <v>430</v>
      </c>
      <c r="I65" s="9">
        <f t="shared" si="2"/>
        <v>275</v>
      </c>
      <c r="J65" s="9"/>
      <c r="K65" s="9">
        <f>I65+J65</f>
        <v>275</v>
      </c>
      <c r="L65" s="112">
        <v>0.25</v>
      </c>
      <c r="M65" s="131"/>
    </row>
    <row r="66" spans="1:13" s="132" customFormat="1" ht="24.75" customHeight="1" x14ac:dyDescent="0.3">
      <c r="A66" s="173">
        <f t="shared" si="7"/>
        <v>55</v>
      </c>
      <c r="B66" s="168">
        <v>7</v>
      </c>
      <c r="C66" s="17" t="s">
        <v>112</v>
      </c>
      <c r="D66" s="18" t="s">
        <v>113</v>
      </c>
      <c r="E66" s="8">
        <v>714</v>
      </c>
      <c r="F66" s="9">
        <v>64.5</v>
      </c>
      <c r="G66" s="9">
        <f t="shared" si="1"/>
        <v>778.5</v>
      </c>
      <c r="H66" s="9">
        <v>430</v>
      </c>
      <c r="I66" s="9">
        <f t="shared" si="2"/>
        <v>348.5</v>
      </c>
      <c r="J66" s="9"/>
      <c r="K66" s="9">
        <f>I66+J66</f>
        <v>348.5</v>
      </c>
      <c r="L66" s="112">
        <v>0.25</v>
      </c>
      <c r="M66" s="131"/>
    </row>
    <row r="67" spans="1:13" s="132" customFormat="1" ht="24.75" customHeight="1" x14ac:dyDescent="0.3">
      <c r="A67" s="173">
        <f t="shared" si="7"/>
        <v>56</v>
      </c>
      <c r="B67" s="168">
        <v>8</v>
      </c>
      <c r="C67" s="17" t="s">
        <v>114</v>
      </c>
      <c r="D67" s="18" t="s">
        <v>115</v>
      </c>
      <c r="E67" s="8">
        <v>631.5</v>
      </c>
      <c r="F67" s="9">
        <v>64.5</v>
      </c>
      <c r="G67" s="9">
        <f t="shared" si="1"/>
        <v>696</v>
      </c>
      <c r="H67" s="9">
        <v>430</v>
      </c>
      <c r="I67" s="9">
        <f t="shared" si="2"/>
        <v>266</v>
      </c>
      <c r="J67" s="9"/>
      <c r="K67" s="9">
        <f>I67+J67</f>
        <v>266</v>
      </c>
      <c r="L67" s="112">
        <v>0.25</v>
      </c>
      <c r="M67" s="131"/>
    </row>
    <row r="68" spans="1:13" s="132" customFormat="1" ht="24.75" customHeight="1" x14ac:dyDescent="0.3">
      <c r="A68" s="173">
        <f t="shared" si="7"/>
        <v>57</v>
      </c>
      <c r="B68" s="168">
        <v>9</v>
      </c>
      <c r="C68" s="17" t="s">
        <v>116</v>
      </c>
      <c r="D68" s="18" t="s">
        <v>117</v>
      </c>
      <c r="E68" s="8">
        <v>675</v>
      </c>
      <c r="F68" s="9">
        <v>64.5</v>
      </c>
      <c r="G68" s="9">
        <f t="shared" si="1"/>
        <v>739.5</v>
      </c>
      <c r="H68" s="9">
        <v>430</v>
      </c>
      <c r="I68" s="9">
        <f t="shared" si="2"/>
        <v>309.5</v>
      </c>
      <c r="J68" s="9"/>
      <c r="K68" s="9">
        <f>I68+J68</f>
        <v>309.5</v>
      </c>
      <c r="L68" s="112">
        <v>0.25</v>
      </c>
      <c r="M68" s="131"/>
    </row>
    <row r="69" spans="1:13" s="132" customFormat="1" ht="24.75" customHeight="1" x14ac:dyDescent="0.3">
      <c r="A69" s="173">
        <f t="shared" si="7"/>
        <v>58</v>
      </c>
      <c r="B69" s="168">
        <v>10</v>
      </c>
      <c r="C69" s="17" t="s">
        <v>118</v>
      </c>
      <c r="D69" s="18" t="s">
        <v>119</v>
      </c>
      <c r="E69" s="8">
        <v>612</v>
      </c>
      <c r="F69" s="9">
        <v>64.5</v>
      </c>
      <c r="G69" s="9">
        <f t="shared" si="1"/>
        <v>676.5</v>
      </c>
      <c r="H69" s="9">
        <v>390.9</v>
      </c>
      <c r="I69" s="9">
        <f t="shared" si="2"/>
        <v>285.60000000000002</v>
      </c>
      <c r="J69" s="9"/>
      <c r="K69" s="9">
        <f>I69+J69</f>
        <v>285.60000000000002</v>
      </c>
      <c r="L69" s="112">
        <v>0.25</v>
      </c>
      <c r="M69" s="131"/>
    </row>
    <row r="70" spans="1:13" s="132" customFormat="1" ht="24.75" customHeight="1" x14ac:dyDescent="0.3">
      <c r="A70" s="173">
        <f t="shared" si="7"/>
        <v>59</v>
      </c>
      <c r="B70" s="168">
        <v>11</v>
      </c>
      <c r="C70" s="17" t="s">
        <v>120</v>
      </c>
      <c r="D70" s="18" t="s">
        <v>121</v>
      </c>
      <c r="E70" s="8">
        <v>666.1</v>
      </c>
      <c r="F70" s="9">
        <v>64.5</v>
      </c>
      <c r="G70" s="9">
        <f t="shared" si="1"/>
        <v>730.6</v>
      </c>
      <c r="H70" s="9">
        <v>390.9</v>
      </c>
      <c r="I70" s="9">
        <f t="shared" si="2"/>
        <v>339.70000000000005</v>
      </c>
      <c r="J70" s="9"/>
      <c r="K70" s="9">
        <f>I70+J70</f>
        <v>339.70000000000005</v>
      </c>
      <c r="L70" s="112">
        <v>0.25</v>
      </c>
      <c r="M70" s="131"/>
    </row>
    <row r="71" spans="1:13" s="132" customFormat="1" ht="24.75" customHeight="1" x14ac:dyDescent="0.3">
      <c r="A71" s="173">
        <f t="shared" si="7"/>
        <v>60</v>
      </c>
      <c r="B71" s="168">
        <v>12</v>
      </c>
      <c r="C71" s="17" t="s">
        <v>122</v>
      </c>
      <c r="D71" s="18" t="s">
        <v>123</v>
      </c>
      <c r="E71" s="8">
        <v>711.1</v>
      </c>
      <c r="F71" s="9">
        <v>64.5</v>
      </c>
      <c r="G71" s="9">
        <f t="shared" si="1"/>
        <v>775.6</v>
      </c>
      <c r="H71" s="9">
        <v>430</v>
      </c>
      <c r="I71" s="9">
        <f t="shared" si="2"/>
        <v>345.6</v>
      </c>
      <c r="J71" s="9"/>
      <c r="K71" s="9">
        <f>I71+J71</f>
        <v>345.6</v>
      </c>
      <c r="L71" s="112">
        <v>0.25</v>
      </c>
      <c r="M71" s="131"/>
    </row>
    <row r="72" spans="1:13" s="132" customFormat="1" ht="24.75" customHeight="1" x14ac:dyDescent="0.3">
      <c r="A72" s="173">
        <f t="shared" si="7"/>
        <v>61</v>
      </c>
      <c r="B72" s="168">
        <v>13</v>
      </c>
      <c r="C72" s="17" t="s">
        <v>124</v>
      </c>
      <c r="D72" s="18" t="s">
        <v>125</v>
      </c>
      <c r="E72" s="8">
        <v>695</v>
      </c>
      <c r="F72" s="9">
        <v>64.5</v>
      </c>
      <c r="G72" s="9">
        <f t="shared" si="1"/>
        <v>759.5</v>
      </c>
      <c r="H72" s="9">
        <v>430</v>
      </c>
      <c r="I72" s="9">
        <f t="shared" si="2"/>
        <v>329.5</v>
      </c>
      <c r="J72" s="9"/>
      <c r="K72" s="9">
        <f>I72+J72</f>
        <v>329.5</v>
      </c>
      <c r="L72" s="112">
        <v>0.25</v>
      </c>
      <c r="M72" s="131"/>
    </row>
    <row r="73" spans="1:13" s="132" customFormat="1" ht="24.75" customHeight="1" x14ac:dyDescent="0.3">
      <c r="A73" s="173">
        <f t="shared" si="7"/>
        <v>62</v>
      </c>
      <c r="B73" s="168">
        <v>14</v>
      </c>
      <c r="C73" s="17" t="s">
        <v>126</v>
      </c>
      <c r="D73" s="18" t="s">
        <v>127</v>
      </c>
      <c r="E73" s="8">
        <v>700.5</v>
      </c>
      <c r="F73" s="9">
        <v>64.5</v>
      </c>
      <c r="G73" s="9">
        <f t="shared" si="1"/>
        <v>765</v>
      </c>
      <c r="H73" s="9">
        <v>430</v>
      </c>
      <c r="I73" s="9">
        <f t="shared" si="2"/>
        <v>335</v>
      </c>
      <c r="J73" s="9"/>
      <c r="K73" s="9">
        <f>I73+J73</f>
        <v>335</v>
      </c>
      <c r="L73" s="112">
        <v>0.25</v>
      </c>
      <c r="M73" s="131"/>
    </row>
    <row r="74" spans="1:13" s="132" customFormat="1" ht="24.75" customHeight="1" x14ac:dyDescent="0.3">
      <c r="A74" s="173">
        <f t="shared" si="7"/>
        <v>63</v>
      </c>
      <c r="B74" s="168">
        <v>15</v>
      </c>
      <c r="C74" s="17" t="s">
        <v>128</v>
      </c>
      <c r="D74" s="18" t="s">
        <v>129</v>
      </c>
      <c r="E74" s="8">
        <v>657</v>
      </c>
      <c r="F74" s="9">
        <v>64.5</v>
      </c>
      <c r="G74" s="9">
        <f t="shared" si="1"/>
        <v>721.5</v>
      </c>
      <c r="H74" s="9">
        <v>430</v>
      </c>
      <c r="I74" s="9">
        <f t="shared" si="2"/>
        <v>291.5</v>
      </c>
      <c r="J74" s="9"/>
      <c r="K74" s="9">
        <f>I74+J74</f>
        <v>291.5</v>
      </c>
      <c r="L74" s="112">
        <v>0.25</v>
      </c>
      <c r="M74" s="131" t="s">
        <v>426</v>
      </c>
    </row>
    <row r="75" spans="1:13" s="132" customFormat="1" ht="24.75" customHeight="1" x14ac:dyDescent="0.3">
      <c r="A75" s="173">
        <f t="shared" si="7"/>
        <v>64</v>
      </c>
      <c r="B75" s="168">
        <v>16</v>
      </c>
      <c r="C75" s="17" t="s">
        <v>130</v>
      </c>
      <c r="D75" s="18" t="s">
        <v>131</v>
      </c>
      <c r="E75" s="8">
        <v>697.9</v>
      </c>
      <c r="F75" s="9">
        <v>64.5</v>
      </c>
      <c r="G75" s="9">
        <f t="shared" ref="G75:G138" si="8">E75+F75</f>
        <v>762.4</v>
      </c>
      <c r="H75" s="9">
        <v>430</v>
      </c>
      <c r="I75" s="9">
        <f t="shared" ref="I75:I138" si="9">G75-H75</f>
        <v>332.4</v>
      </c>
      <c r="J75" s="9"/>
      <c r="K75" s="9">
        <f>I75+J75</f>
        <v>332.4</v>
      </c>
      <c r="L75" s="112">
        <v>0.25</v>
      </c>
      <c r="M75" s="131"/>
    </row>
    <row r="76" spans="1:13" s="132" customFormat="1" ht="24.75" customHeight="1" x14ac:dyDescent="0.3">
      <c r="A76" s="173">
        <f t="shared" si="7"/>
        <v>65</v>
      </c>
      <c r="B76" s="168">
        <v>17</v>
      </c>
      <c r="C76" s="17" t="s">
        <v>132</v>
      </c>
      <c r="D76" s="18" t="s">
        <v>133</v>
      </c>
      <c r="E76" s="8">
        <v>551.29999999999995</v>
      </c>
      <c r="F76" s="9">
        <v>172</v>
      </c>
      <c r="G76" s="9">
        <f t="shared" si="8"/>
        <v>723.3</v>
      </c>
      <c r="H76" s="9">
        <v>430</v>
      </c>
      <c r="I76" s="9">
        <f t="shared" si="9"/>
        <v>293.29999999999995</v>
      </c>
      <c r="J76" s="9"/>
      <c r="K76" s="9">
        <f>I76+J76</f>
        <v>293.29999999999995</v>
      </c>
      <c r="L76" s="112">
        <v>0.25</v>
      </c>
      <c r="M76" s="131" t="s">
        <v>429</v>
      </c>
    </row>
    <row r="77" spans="1:13" s="132" customFormat="1" ht="24.75" customHeight="1" x14ac:dyDescent="0.3">
      <c r="A77" s="173">
        <f t="shared" si="7"/>
        <v>66</v>
      </c>
      <c r="B77" s="168">
        <v>18</v>
      </c>
      <c r="C77" s="17" t="s">
        <v>134</v>
      </c>
      <c r="D77" s="18" t="s">
        <v>68</v>
      </c>
      <c r="E77" s="8">
        <v>667.5</v>
      </c>
      <c r="F77" s="9">
        <v>86.5</v>
      </c>
      <c r="G77" s="9">
        <f t="shared" si="8"/>
        <v>754</v>
      </c>
      <c r="H77" s="9">
        <v>430</v>
      </c>
      <c r="I77" s="9">
        <f t="shared" si="9"/>
        <v>324</v>
      </c>
      <c r="J77" s="9"/>
      <c r="K77" s="9">
        <f>I77+J77</f>
        <v>324</v>
      </c>
      <c r="L77" s="112">
        <v>0.25</v>
      </c>
      <c r="M77" s="131"/>
    </row>
    <row r="78" spans="1:13" s="132" customFormat="1" ht="24.75" customHeight="1" x14ac:dyDescent="0.3">
      <c r="A78" s="173">
        <f t="shared" si="7"/>
        <v>67</v>
      </c>
      <c r="B78" s="168">
        <v>19</v>
      </c>
      <c r="C78" s="17" t="s">
        <v>135</v>
      </c>
      <c r="D78" s="18" t="s">
        <v>136</v>
      </c>
      <c r="E78" s="8">
        <v>693</v>
      </c>
      <c r="F78" s="9">
        <v>64.5</v>
      </c>
      <c r="G78" s="9">
        <f t="shared" si="8"/>
        <v>757.5</v>
      </c>
      <c r="H78" s="9">
        <v>430</v>
      </c>
      <c r="I78" s="9">
        <f t="shared" si="9"/>
        <v>327.5</v>
      </c>
      <c r="J78" s="9"/>
      <c r="K78" s="9">
        <f>I78+J78</f>
        <v>327.5</v>
      </c>
      <c r="L78" s="112">
        <v>0.25</v>
      </c>
      <c r="M78" s="131"/>
    </row>
    <row r="79" spans="1:13" s="132" customFormat="1" ht="24.75" customHeight="1" x14ac:dyDescent="0.3">
      <c r="A79" s="173">
        <f t="shared" si="7"/>
        <v>68</v>
      </c>
      <c r="B79" s="168">
        <v>20</v>
      </c>
      <c r="C79" s="17" t="s">
        <v>137</v>
      </c>
      <c r="D79" s="18" t="s">
        <v>138</v>
      </c>
      <c r="E79" s="8">
        <v>648</v>
      </c>
      <c r="F79" s="9">
        <v>64.5</v>
      </c>
      <c r="G79" s="9">
        <f t="shared" si="8"/>
        <v>712.5</v>
      </c>
      <c r="H79" s="9">
        <v>430</v>
      </c>
      <c r="I79" s="9">
        <f t="shared" si="9"/>
        <v>282.5</v>
      </c>
      <c r="J79" s="9"/>
      <c r="K79" s="9">
        <f>I79+J79</f>
        <v>282.5</v>
      </c>
      <c r="L79" s="112">
        <v>0.25</v>
      </c>
      <c r="M79" s="131"/>
    </row>
    <row r="80" spans="1:13" s="132" customFormat="1" ht="24.75" customHeight="1" x14ac:dyDescent="0.3">
      <c r="A80" s="173">
        <f t="shared" si="7"/>
        <v>69</v>
      </c>
      <c r="B80" s="170">
        <v>21</v>
      </c>
      <c r="C80" s="17" t="s">
        <v>31</v>
      </c>
      <c r="D80" s="18" t="s">
        <v>139</v>
      </c>
      <c r="E80" s="8">
        <v>598</v>
      </c>
      <c r="F80" s="23">
        <v>122.6</v>
      </c>
      <c r="G80" s="9">
        <f t="shared" si="8"/>
        <v>720.6</v>
      </c>
      <c r="H80" s="23">
        <v>430</v>
      </c>
      <c r="I80" s="9">
        <f t="shared" si="9"/>
        <v>290.60000000000002</v>
      </c>
      <c r="J80" s="23"/>
      <c r="K80" s="9">
        <f>I80+J80</f>
        <v>290.60000000000002</v>
      </c>
      <c r="L80" s="112">
        <v>0.25</v>
      </c>
      <c r="M80" s="131" t="s">
        <v>426</v>
      </c>
    </row>
    <row r="81" spans="1:13" s="132" customFormat="1" ht="24.75" customHeight="1" x14ac:dyDescent="0.3">
      <c r="A81" s="173">
        <f t="shared" si="7"/>
        <v>70</v>
      </c>
      <c r="B81" s="168">
        <v>22</v>
      </c>
      <c r="C81" s="17" t="s">
        <v>140</v>
      </c>
      <c r="D81" s="18" t="s">
        <v>75</v>
      </c>
      <c r="E81" s="8">
        <v>675</v>
      </c>
      <c r="F81" s="9">
        <v>64.5</v>
      </c>
      <c r="G81" s="9">
        <f t="shared" si="8"/>
        <v>739.5</v>
      </c>
      <c r="H81" s="9">
        <v>430</v>
      </c>
      <c r="I81" s="9">
        <f t="shared" si="9"/>
        <v>309.5</v>
      </c>
      <c r="J81" s="9"/>
      <c r="K81" s="9">
        <f>I81+J81</f>
        <v>309.5</v>
      </c>
      <c r="L81" s="112">
        <v>0.25</v>
      </c>
      <c r="M81" s="131"/>
    </row>
    <row r="82" spans="1:13" s="132" customFormat="1" ht="24.75" customHeight="1" x14ac:dyDescent="0.3">
      <c r="A82" s="173">
        <f t="shared" si="7"/>
        <v>71</v>
      </c>
      <c r="B82" s="168">
        <v>23</v>
      </c>
      <c r="C82" s="17" t="s">
        <v>141</v>
      </c>
      <c r="D82" s="18" t="s">
        <v>142</v>
      </c>
      <c r="E82" s="8">
        <v>678</v>
      </c>
      <c r="F82" s="9">
        <v>64.5</v>
      </c>
      <c r="G82" s="9">
        <f t="shared" si="8"/>
        <v>742.5</v>
      </c>
      <c r="H82" s="9">
        <v>430</v>
      </c>
      <c r="I82" s="9">
        <f t="shared" si="9"/>
        <v>312.5</v>
      </c>
      <c r="J82" s="9"/>
      <c r="K82" s="9">
        <f>I82+J82</f>
        <v>312.5</v>
      </c>
      <c r="L82" s="112">
        <v>0.25</v>
      </c>
      <c r="M82" s="131"/>
    </row>
    <row r="83" spans="1:13" s="132" customFormat="1" ht="24.75" customHeight="1" x14ac:dyDescent="0.3">
      <c r="A83" s="173">
        <f t="shared" si="7"/>
        <v>72</v>
      </c>
      <c r="B83" s="168">
        <v>24</v>
      </c>
      <c r="C83" s="17" t="s">
        <v>143</v>
      </c>
      <c r="D83" s="18" t="s">
        <v>144</v>
      </c>
      <c r="E83" s="8">
        <v>645.5</v>
      </c>
      <c r="F83" s="9">
        <v>64.5</v>
      </c>
      <c r="G83" s="9">
        <f t="shared" si="8"/>
        <v>710</v>
      </c>
      <c r="H83" s="9">
        <v>430</v>
      </c>
      <c r="I83" s="9">
        <f t="shared" si="9"/>
        <v>280</v>
      </c>
      <c r="J83" s="9"/>
      <c r="K83" s="9">
        <f>I83+J83</f>
        <v>280</v>
      </c>
      <c r="L83" s="112">
        <v>0.25</v>
      </c>
      <c r="M83" s="131"/>
    </row>
    <row r="84" spans="1:13" s="132" customFormat="1" ht="24.75" customHeight="1" x14ac:dyDescent="0.3">
      <c r="A84" s="173">
        <f t="shared" si="7"/>
        <v>73</v>
      </c>
      <c r="B84" s="168">
        <v>25</v>
      </c>
      <c r="C84" s="17" t="s">
        <v>145</v>
      </c>
      <c r="D84" s="18" t="s">
        <v>146</v>
      </c>
      <c r="E84" s="8">
        <v>657</v>
      </c>
      <c r="F84" s="9">
        <v>64.5</v>
      </c>
      <c r="G84" s="9">
        <f t="shared" si="8"/>
        <v>721.5</v>
      </c>
      <c r="H84" s="9">
        <v>430</v>
      </c>
      <c r="I84" s="9">
        <f t="shared" si="9"/>
        <v>291.5</v>
      </c>
      <c r="J84" s="9"/>
      <c r="K84" s="9">
        <f>I84+J84</f>
        <v>291.5</v>
      </c>
      <c r="L84" s="112">
        <v>0.25</v>
      </c>
      <c r="M84" s="131"/>
    </row>
    <row r="85" spans="1:13" s="132" customFormat="1" ht="24.75" customHeight="1" x14ac:dyDescent="0.3">
      <c r="A85" s="169" t="s">
        <v>213</v>
      </c>
      <c r="B85" s="149" t="s">
        <v>304</v>
      </c>
      <c r="C85" s="174"/>
      <c r="D85" s="150"/>
      <c r="E85" s="151">
        <f>SUM(E86:E112)</f>
        <v>18002.099999999999</v>
      </c>
      <c r="F85" s="151">
        <f t="shared" ref="F85:K85" si="10">SUM(F86:F112)</f>
        <v>1892</v>
      </c>
      <c r="G85" s="151">
        <f t="shared" si="10"/>
        <v>19894.099999999999</v>
      </c>
      <c r="H85" s="151">
        <f t="shared" si="10"/>
        <v>11610</v>
      </c>
      <c r="I85" s="151">
        <f t="shared" si="10"/>
        <v>8284.1</v>
      </c>
      <c r="J85" s="151"/>
      <c r="K85" s="151">
        <f t="shared" si="10"/>
        <v>8284.1</v>
      </c>
      <c r="L85" s="152"/>
      <c r="M85" s="154"/>
    </row>
    <row r="86" spans="1:13" s="132" customFormat="1" ht="24.75" customHeight="1" x14ac:dyDescent="0.3">
      <c r="A86" s="173">
        <f>A84+1</f>
        <v>74</v>
      </c>
      <c r="B86" s="168">
        <v>1</v>
      </c>
      <c r="C86" s="6" t="s">
        <v>305</v>
      </c>
      <c r="D86" s="7" t="s">
        <v>306</v>
      </c>
      <c r="E86" s="8">
        <v>742.5</v>
      </c>
      <c r="F86" s="9">
        <v>64.5</v>
      </c>
      <c r="G86" s="9">
        <f t="shared" si="8"/>
        <v>807</v>
      </c>
      <c r="H86" s="9">
        <v>430</v>
      </c>
      <c r="I86" s="9">
        <f t="shared" si="9"/>
        <v>377</v>
      </c>
      <c r="J86" s="9"/>
      <c r="K86" s="9">
        <f>I86+J86</f>
        <v>377</v>
      </c>
      <c r="L86" s="112">
        <v>0.25</v>
      </c>
      <c r="M86" s="131"/>
    </row>
    <row r="87" spans="1:13" s="132" customFormat="1" ht="24.75" customHeight="1" x14ac:dyDescent="0.3">
      <c r="A87" s="173">
        <f>A86+1</f>
        <v>75</v>
      </c>
      <c r="B87" s="168">
        <v>2</v>
      </c>
      <c r="C87" s="15" t="s">
        <v>307</v>
      </c>
      <c r="D87" s="16" t="s">
        <v>308</v>
      </c>
      <c r="E87" s="8">
        <v>765</v>
      </c>
      <c r="F87" s="9"/>
      <c r="G87" s="9">
        <f t="shared" si="8"/>
        <v>765</v>
      </c>
      <c r="H87" s="9">
        <v>430</v>
      </c>
      <c r="I87" s="9">
        <f t="shared" si="9"/>
        <v>335</v>
      </c>
      <c r="J87" s="9"/>
      <c r="K87" s="9">
        <f>I87+J87</f>
        <v>335</v>
      </c>
      <c r="L87" s="112">
        <v>0.25</v>
      </c>
      <c r="M87" s="131"/>
    </row>
    <row r="88" spans="1:13" s="132" customFormat="1" ht="24.75" customHeight="1" x14ac:dyDescent="0.3">
      <c r="A88" s="173">
        <f t="shared" ref="A88:A112" si="11">A87+1</f>
        <v>76</v>
      </c>
      <c r="B88" s="168">
        <v>3</v>
      </c>
      <c r="C88" s="17" t="s">
        <v>309</v>
      </c>
      <c r="D88" s="18" t="s">
        <v>121</v>
      </c>
      <c r="E88" s="8">
        <v>720</v>
      </c>
      <c r="F88" s="9">
        <v>64.5</v>
      </c>
      <c r="G88" s="9">
        <f t="shared" si="8"/>
        <v>784.5</v>
      </c>
      <c r="H88" s="9">
        <v>430</v>
      </c>
      <c r="I88" s="9">
        <f t="shared" si="9"/>
        <v>354.5</v>
      </c>
      <c r="J88" s="9"/>
      <c r="K88" s="9">
        <f>I88+J88</f>
        <v>354.5</v>
      </c>
      <c r="L88" s="112">
        <v>0.25</v>
      </c>
      <c r="M88" s="131"/>
    </row>
    <row r="89" spans="1:13" s="132" customFormat="1" ht="24.75" customHeight="1" x14ac:dyDescent="0.3">
      <c r="A89" s="173">
        <f t="shared" si="11"/>
        <v>77</v>
      </c>
      <c r="B89" s="168">
        <v>4</v>
      </c>
      <c r="C89" s="17" t="s">
        <v>223</v>
      </c>
      <c r="D89" s="18" t="s">
        <v>107</v>
      </c>
      <c r="E89" s="8">
        <v>635</v>
      </c>
      <c r="F89" s="9">
        <v>64.5</v>
      </c>
      <c r="G89" s="9">
        <f t="shared" si="8"/>
        <v>699.5</v>
      </c>
      <c r="H89" s="9">
        <v>430</v>
      </c>
      <c r="I89" s="9">
        <f t="shared" si="9"/>
        <v>269.5</v>
      </c>
      <c r="J89" s="9"/>
      <c r="K89" s="9">
        <f>I89+J89</f>
        <v>269.5</v>
      </c>
      <c r="L89" s="112">
        <v>0.25</v>
      </c>
      <c r="M89" s="131"/>
    </row>
    <row r="90" spans="1:13" s="132" customFormat="1" ht="24.75" customHeight="1" x14ac:dyDescent="0.3">
      <c r="A90" s="173">
        <f t="shared" si="11"/>
        <v>78</v>
      </c>
      <c r="B90" s="168">
        <v>5</v>
      </c>
      <c r="C90" s="17" t="s">
        <v>310</v>
      </c>
      <c r="D90" s="18" t="s">
        <v>311</v>
      </c>
      <c r="E90" s="8">
        <v>715.5</v>
      </c>
      <c r="F90" s="9">
        <v>64.5</v>
      </c>
      <c r="G90" s="9">
        <f t="shared" si="8"/>
        <v>780</v>
      </c>
      <c r="H90" s="9">
        <v>430</v>
      </c>
      <c r="I90" s="9">
        <f t="shared" si="9"/>
        <v>350</v>
      </c>
      <c r="J90" s="9"/>
      <c r="K90" s="9">
        <f>I90+J90</f>
        <v>350</v>
      </c>
      <c r="L90" s="112">
        <v>0.25</v>
      </c>
      <c r="M90" s="131"/>
    </row>
    <row r="91" spans="1:13" s="132" customFormat="1" ht="24.75" customHeight="1" x14ac:dyDescent="0.3">
      <c r="A91" s="173">
        <f t="shared" si="11"/>
        <v>79</v>
      </c>
      <c r="B91" s="168">
        <v>6</v>
      </c>
      <c r="C91" s="17" t="s">
        <v>312</v>
      </c>
      <c r="D91" s="18" t="s">
        <v>113</v>
      </c>
      <c r="E91" s="8">
        <v>540</v>
      </c>
      <c r="F91" s="9">
        <v>64.5</v>
      </c>
      <c r="G91" s="9">
        <f t="shared" si="8"/>
        <v>604.5</v>
      </c>
      <c r="H91" s="9">
        <v>430</v>
      </c>
      <c r="I91" s="9">
        <f t="shared" si="9"/>
        <v>174.5</v>
      </c>
      <c r="J91" s="9"/>
      <c r="K91" s="9">
        <f>I91+J91</f>
        <v>174.5</v>
      </c>
      <c r="L91" s="112">
        <v>0.25</v>
      </c>
      <c r="M91" s="131"/>
    </row>
    <row r="92" spans="1:13" s="132" customFormat="1" ht="24.75" customHeight="1" x14ac:dyDescent="0.3">
      <c r="A92" s="173">
        <f t="shared" si="11"/>
        <v>80</v>
      </c>
      <c r="B92" s="168">
        <v>7</v>
      </c>
      <c r="C92" s="17" t="s">
        <v>313</v>
      </c>
      <c r="D92" s="18" t="s">
        <v>113</v>
      </c>
      <c r="E92" s="8">
        <v>705</v>
      </c>
      <c r="F92" s="9">
        <v>64.5</v>
      </c>
      <c r="G92" s="9">
        <f t="shared" si="8"/>
        <v>769.5</v>
      </c>
      <c r="H92" s="9">
        <v>430</v>
      </c>
      <c r="I92" s="9">
        <f t="shared" si="9"/>
        <v>339.5</v>
      </c>
      <c r="J92" s="9"/>
      <c r="K92" s="9">
        <f>I92+J92</f>
        <v>339.5</v>
      </c>
      <c r="L92" s="112">
        <v>0.25</v>
      </c>
      <c r="M92" s="131"/>
    </row>
    <row r="93" spans="1:13" s="132" customFormat="1" ht="24.75" customHeight="1" x14ac:dyDescent="0.3">
      <c r="A93" s="173">
        <f t="shared" si="11"/>
        <v>81</v>
      </c>
      <c r="B93" s="168">
        <v>8</v>
      </c>
      <c r="C93" s="17" t="s">
        <v>314</v>
      </c>
      <c r="D93" s="18" t="s">
        <v>315</v>
      </c>
      <c r="E93" s="8">
        <v>720</v>
      </c>
      <c r="F93" s="9">
        <v>64.5</v>
      </c>
      <c r="G93" s="9">
        <f t="shared" si="8"/>
        <v>784.5</v>
      </c>
      <c r="H93" s="9">
        <v>430</v>
      </c>
      <c r="I93" s="9">
        <f t="shared" si="9"/>
        <v>354.5</v>
      </c>
      <c r="J93" s="9"/>
      <c r="K93" s="9">
        <f>I93+J93</f>
        <v>354.5</v>
      </c>
      <c r="L93" s="112">
        <v>0.25</v>
      </c>
      <c r="M93" s="131"/>
    </row>
    <row r="94" spans="1:13" s="132" customFormat="1" ht="24.75" customHeight="1" x14ac:dyDescent="0.3">
      <c r="A94" s="173">
        <f t="shared" si="11"/>
        <v>82</v>
      </c>
      <c r="B94" s="168">
        <v>9</v>
      </c>
      <c r="C94" s="17" t="s">
        <v>316</v>
      </c>
      <c r="D94" s="18" t="s">
        <v>317</v>
      </c>
      <c r="E94" s="8">
        <v>613.20000000000005</v>
      </c>
      <c r="F94" s="9">
        <v>64.5</v>
      </c>
      <c r="G94" s="9">
        <f t="shared" si="8"/>
        <v>677.7</v>
      </c>
      <c r="H94" s="9">
        <v>430</v>
      </c>
      <c r="I94" s="9">
        <f t="shared" si="9"/>
        <v>247.70000000000005</v>
      </c>
      <c r="J94" s="9"/>
      <c r="K94" s="9">
        <f>I94+J94</f>
        <v>247.70000000000005</v>
      </c>
      <c r="L94" s="112">
        <v>0.25</v>
      </c>
      <c r="M94" s="131"/>
    </row>
    <row r="95" spans="1:13" s="132" customFormat="1" ht="24.75" customHeight="1" x14ac:dyDescent="0.3">
      <c r="A95" s="173">
        <f t="shared" si="11"/>
        <v>83</v>
      </c>
      <c r="B95" s="168">
        <v>10</v>
      </c>
      <c r="C95" s="17" t="s">
        <v>248</v>
      </c>
      <c r="D95" s="18" t="s">
        <v>318</v>
      </c>
      <c r="E95" s="8">
        <v>645</v>
      </c>
      <c r="F95" s="9">
        <v>150.5</v>
      </c>
      <c r="G95" s="9">
        <f t="shared" si="8"/>
        <v>795.5</v>
      </c>
      <c r="H95" s="9">
        <v>430</v>
      </c>
      <c r="I95" s="9">
        <f t="shared" si="9"/>
        <v>365.5</v>
      </c>
      <c r="J95" s="9"/>
      <c r="K95" s="9">
        <f>I95+J95</f>
        <v>365.5</v>
      </c>
      <c r="L95" s="112">
        <v>0.25</v>
      </c>
      <c r="M95" s="131" t="s">
        <v>429</v>
      </c>
    </row>
    <row r="96" spans="1:13" s="132" customFormat="1" ht="24.75" customHeight="1" x14ac:dyDescent="0.3">
      <c r="A96" s="173">
        <f t="shared" si="11"/>
        <v>84</v>
      </c>
      <c r="B96" s="168">
        <v>11</v>
      </c>
      <c r="C96" s="17" t="s">
        <v>319</v>
      </c>
      <c r="D96" s="18" t="s">
        <v>318</v>
      </c>
      <c r="E96" s="8">
        <v>633.29999999999995</v>
      </c>
      <c r="F96" s="9">
        <v>129</v>
      </c>
      <c r="G96" s="9">
        <f t="shared" si="8"/>
        <v>762.3</v>
      </c>
      <c r="H96" s="9">
        <v>430</v>
      </c>
      <c r="I96" s="9">
        <f t="shared" si="9"/>
        <v>332.29999999999995</v>
      </c>
      <c r="J96" s="9"/>
      <c r="K96" s="9">
        <f>I96+J96</f>
        <v>332.29999999999995</v>
      </c>
      <c r="L96" s="112">
        <v>0.25</v>
      </c>
      <c r="M96" s="131" t="s">
        <v>430</v>
      </c>
    </row>
    <row r="97" spans="1:13" s="132" customFormat="1" ht="24.75" customHeight="1" x14ac:dyDescent="0.3">
      <c r="A97" s="173">
        <f t="shared" si="11"/>
        <v>85</v>
      </c>
      <c r="B97" s="168">
        <v>12</v>
      </c>
      <c r="C97" s="17" t="s">
        <v>320</v>
      </c>
      <c r="D97" s="18" t="s">
        <v>321</v>
      </c>
      <c r="E97" s="8">
        <v>705</v>
      </c>
      <c r="F97" s="9">
        <v>64.5</v>
      </c>
      <c r="G97" s="9">
        <f t="shared" si="8"/>
        <v>769.5</v>
      </c>
      <c r="H97" s="9">
        <v>430</v>
      </c>
      <c r="I97" s="9">
        <f t="shared" si="9"/>
        <v>339.5</v>
      </c>
      <c r="J97" s="9"/>
      <c r="K97" s="9">
        <f>I97+J97</f>
        <v>339.5</v>
      </c>
      <c r="L97" s="112">
        <v>0.25</v>
      </c>
      <c r="M97" s="131"/>
    </row>
    <row r="98" spans="1:13" s="132" customFormat="1" ht="24.75" customHeight="1" x14ac:dyDescent="0.3">
      <c r="A98" s="173">
        <f t="shared" si="11"/>
        <v>86</v>
      </c>
      <c r="B98" s="168">
        <v>13</v>
      </c>
      <c r="C98" s="17" t="s">
        <v>217</v>
      </c>
      <c r="D98" s="18" t="s">
        <v>243</v>
      </c>
      <c r="E98" s="8">
        <v>695</v>
      </c>
      <c r="F98" s="9">
        <v>64.5</v>
      </c>
      <c r="G98" s="9">
        <f t="shared" si="8"/>
        <v>759.5</v>
      </c>
      <c r="H98" s="9">
        <v>430</v>
      </c>
      <c r="I98" s="9">
        <f t="shared" si="9"/>
        <v>329.5</v>
      </c>
      <c r="J98" s="9"/>
      <c r="K98" s="9">
        <f>I98+J98</f>
        <v>329.5</v>
      </c>
      <c r="L98" s="112">
        <v>0.25</v>
      </c>
      <c r="M98" s="131"/>
    </row>
    <row r="99" spans="1:13" s="132" customFormat="1" ht="24.75" customHeight="1" x14ac:dyDescent="0.3">
      <c r="A99" s="173">
        <f t="shared" si="11"/>
        <v>87</v>
      </c>
      <c r="B99" s="168">
        <v>14</v>
      </c>
      <c r="C99" s="17" t="s">
        <v>322</v>
      </c>
      <c r="D99" s="18" t="s">
        <v>323</v>
      </c>
      <c r="E99" s="8">
        <v>675</v>
      </c>
      <c r="F99" s="9">
        <v>129</v>
      </c>
      <c r="G99" s="9">
        <f t="shared" si="8"/>
        <v>804</v>
      </c>
      <c r="H99" s="9">
        <v>430</v>
      </c>
      <c r="I99" s="9">
        <f t="shared" si="9"/>
        <v>374</v>
      </c>
      <c r="J99" s="9"/>
      <c r="K99" s="9">
        <f>I99+J99</f>
        <v>374</v>
      </c>
      <c r="L99" s="112">
        <v>0.25</v>
      </c>
      <c r="M99" s="131" t="s">
        <v>426</v>
      </c>
    </row>
    <row r="100" spans="1:13" s="132" customFormat="1" ht="24.75" customHeight="1" x14ac:dyDescent="0.3">
      <c r="A100" s="173">
        <f t="shared" si="11"/>
        <v>88</v>
      </c>
      <c r="B100" s="168">
        <v>15</v>
      </c>
      <c r="C100" s="17" t="s">
        <v>169</v>
      </c>
      <c r="D100" s="18" t="s">
        <v>324</v>
      </c>
      <c r="E100" s="8">
        <v>680</v>
      </c>
      <c r="F100" s="9">
        <v>64.5</v>
      </c>
      <c r="G100" s="9">
        <f t="shared" si="8"/>
        <v>744.5</v>
      </c>
      <c r="H100" s="9">
        <v>430</v>
      </c>
      <c r="I100" s="9">
        <f t="shared" si="9"/>
        <v>314.5</v>
      </c>
      <c r="J100" s="9"/>
      <c r="K100" s="9">
        <f>I100+J100</f>
        <v>314.5</v>
      </c>
      <c r="L100" s="112">
        <v>0.25</v>
      </c>
      <c r="M100" s="131"/>
    </row>
    <row r="101" spans="1:13" s="132" customFormat="1" ht="24.75" customHeight="1" x14ac:dyDescent="0.3">
      <c r="A101" s="173">
        <f t="shared" si="11"/>
        <v>89</v>
      </c>
      <c r="B101" s="168">
        <v>16</v>
      </c>
      <c r="C101" s="17" t="s">
        <v>325</v>
      </c>
      <c r="D101" s="18" t="s">
        <v>324</v>
      </c>
      <c r="E101" s="8">
        <v>652.5</v>
      </c>
      <c r="F101" s="9">
        <v>64.5</v>
      </c>
      <c r="G101" s="9">
        <f t="shared" si="8"/>
        <v>717</v>
      </c>
      <c r="H101" s="9">
        <v>430</v>
      </c>
      <c r="I101" s="9">
        <f t="shared" si="9"/>
        <v>287</v>
      </c>
      <c r="J101" s="9"/>
      <c r="K101" s="9">
        <f>I101+J101</f>
        <v>287</v>
      </c>
      <c r="L101" s="112">
        <v>0.25</v>
      </c>
      <c r="M101" s="131"/>
    </row>
    <row r="102" spans="1:13" s="132" customFormat="1" ht="24.75" customHeight="1" x14ac:dyDescent="0.3">
      <c r="A102" s="173">
        <f t="shared" si="11"/>
        <v>90</v>
      </c>
      <c r="B102" s="168">
        <v>17</v>
      </c>
      <c r="C102" s="17" t="s">
        <v>326</v>
      </c>
      <c r="D102" s="18" t="s">
        <v>327</v>
      </c>
      <c r="E102" s="8">
        <v>675</v>
      </c>
      <c r="F102" s="9">
        <v>64.5</v>
      </c>
      <c r="G102" s="9">
        <f t="shared" si="8"/>
        <v>739.5</v>
      </c>
      <c r="H102" s="9">
        <v>430</v>
      </c>
      <c r="I102" s="9">
        <f t="shared" si="9"/>
        <v>309.5</v>
      </c>
      <c r="J102" s="9"/>
      <c r="K102" s="9">
        <f>I102+J102</f>
        <v>309.5</v>
      </c>
      <c r="L102" s="112">
        <v>0.25</v>
      </c>
      <c r="M102" s="131"/>
    </row>
    <row r="103" spans="1:13" s="132" customFormat="1" ht="24.75" customHeight="1" x14ac:dyDescent="0.3">
      <c r="A103" s="173">
        <f t="shared" si="11"/>
        <v>91</v>
      </c>
      <c r="B103" s="168">
        <v>18</v>
      </c>
      <c r="C103" s="17" t="s">
        <v>124</v>
      </c>
      <c r="D103" s="18" t="s">
        <v>328</v>
      </c>
      <c r="E103" s="8">
        <v>630</v>
      </c>
      <c r="F103" s="9"/>
      <c r="G103" s="9">
        <f t="shared" si="8"/>
        <v>630</v>
      </c>
      <c r="H103" s="9">
        <v>430</v>
      </c>
      <c r="I103" s="9">
        <f t="shared" si="9"/>
        <v>200</v>
      </c>
      <c r="J103" s="9"/>
      <c r="K103" s="9">
        <f>I103+J103</f>
        <v>200</v>
      </c>
      <c r="L103" s="112">
        <v>0.25</v>
      </c>
      <c r="M103" s="131"/>
    </row>
    <row r="104" spans="1:13" s="132" customFormat="1" ht="24.75" customHeight="1" x14ac:dyDescent="0.3">
      <c r="A104" s="173">
        <f t="shared" si="11"/>
        <v>92</v>
      </c>
      <c r="B104" s="168">
        <v>19</v>
      </c>
      <c r="C104" s="17" t="s">
        <v>31</v>
      </c>
      <c r="D104" s="18" t="s">
        <v>240</v>
      </c>
      <c r="E104" s="8">
        <v>675</v>
      </c>
      <c r="F104" s="9">
        <v>64.5</v>
      </c>
      <c r="G104" s="9">
        <f t="shared" si="8"/>
        <v>739.5</v>
      </c>
      <c r="H104" s="9">
        <v>430</v>
      </c>
      <c r="I104" s="9">
        <f t="shared" si="9"/>
        <v>309.5</v>
      </c>
      <c r="J104" s="9"/>
      <c r="K104" s="9">
        <f>I104+J104</f>
        <v>309.5</v>
      </c>
      <c r="L104" s="112">
        <v>0.25</v>
      </c>
      <c r="M104" s="131"/>
    </row>
    <row r="105" spans="1:13" s="132" customFormat="1" ht="24.75" customHeight="1" x14ac:dyDescent="0.3">
      <c r="A105" s="173">
        <f t="shared" si="11"/>
        <v>93</v>
      </c>
      <c r="B105" s="168">
        <v>20</v>
      </c>
      <c r="C105" s="17" t="s">
        <v>251</v>
      </c>
      <c r="D105" s="18" t="s">
        <v>209</v>
      </c>
      <c r="E105" s="8">
        <v>697.5</v>
      </c>
      <c r="F105" s="9">
        <v>64.5</v>
      </c>
      <c r="G105" s="9">
        <f t="shared" si="8"/>
        <v>762</v>
      </c>
      <c r="H105" s="9">
        <v>430</v>
      </c>
      <c r="I105" s="9">
        <f t="shared" si="9"/>
        <v>332</v>
      </c>
      <c r="J105" s="9"/>
      <c r="K105" s="9">
        <f>I105+J105</f>
        <v>332</v>
      </c>
      <c r="L105" s="112">
        <v>0.25</v>
      </c>
      <c r="M105" s="131"/>
    </row>
    <row r="106" spans="1:13" s="132" customFormat="1" ht="24.75" customHeight="1" x14ac:dyDescent="0.3">
      <c r="A106" s="173">
        <f t="shared" si="11"/>
        <v>94</v>
      </c>
      <c r="B106" s="168">
        <v>21</v>
      </c>
      <c r="C106" s="17" t="s">
        <v>237</v>
      </c>
      <c r="D106" s="18" t="s">
        <v>329</v>
      </c>
      <c r="E106" s="8">
        <v>706</v>
      </c>
      <c r="F106" s="9"/>
      <c r="G106" s="9">
        <f t="shared" si="8"/>
        <v>706</v>
      </c>
      <c r="H106" s="9">
        <v>430</v>
      </c>
      <c r="I106" s="9">
        <f t="shared" si="9"/>
        <v>276</v>
      </c>
      <c r="J106" s="9"/>
      <c r="K106" s="9">
        <f>I106+J106</f>
        <v>276</v>
      </c>
      <c r="L106" s="112">
        <v>0.25</v>
      </c>
      <c r="M106" s="131"/>
    </row>
    <row r="107" spans="1:13" s="132" customFormat="1" ht="24.75" customHeight="1" x14ac:dyDescent="0.3">
      <c r="A107" s="173">
        <f t="shared" si="11"/>
        <v>95</v>
      </c>
      <c r="B107" s="168">
        <v>22</v>
      </c>
      <c r="C107" s="17" t="s">
        <v>330</v>
      </c>
      <c r="D107" s="18" t="s">
        <v>77</v>
      </c>
      <c r="E107" s="8">
        <v>540</v>
      </c>
      <c r="F107" s="9">
        <v>64.5</v>
      </c>
      <c r="G107" s="9">
        <f t="shared" si="8"/>
        <v>604.5</v>
      </c>
      <c r="H107" s="9">
        <v>430</v>
      </c>
      <c r="I107" s="9">
        <f t="shared" si="9"/>
        <v>174.5</v>
      </c>
      <c r="J107" s="9"/>
      <c r="K107" s="9">
        <f>I107+J107</f>
        <v>174.5</v>
      </c>
      <c r="L107" s="112">
        <v>0.25</v>
      </c>
      <c r="M107" s="131"/>
    </row>
    <row r="108" spans="1:13" s="132" customFormat="1" ht="24.75" customHeight="1" x14ac:dyDescent="0.3">
      <c r="A108" s="173">
        <f t="shared" si="11"/>
        <v>96</v>
      </c>
      <c r="B108" s="168">
        <v>23</v>
      </c>
      <c r="C108" s="17" t="s">
        <v>331</v>
      </c>
      <c r="D108" s="18" t="s">
        <v>136</v>
      </c>
      <c r="E108" s="8">
        <v>720</v>
      </c>
      <c r="F108" s="9">
        <v>129</v>
      </c>
      <c r="G108" s="9">
        <f t="shared" si="8"/>
        <v>849</v>
      </c>
      <c r="H108" s="9">
        <v>430</v>
      </c>
      <c r="I108" s="9">
        <f t="shared" si="9"/>
        <v>419</v>
      </c>
      <c r="J108" s="9"/>
      <c r="K108" s="9">
        <f>I108+J108</f>
        <v>419</v>
      </c>
      <c r="L108" s="112">
        <v>0.25</v>
      </c>
      <c r="M108" s="131" t="s">
        <v>426</v>
      </c>
    </row>
    <row r="109" spans="1:13" s="132" customFormat="1" ht="24.75" customHeight="1" x14ac:dyDescent="0.3">
      <c r="A109" s="173">
        <f t="shared" si="11"/>
        <v>97</v>
      </c>
      <c r="B109" s="168">
        <v>24</v>
      </c>
      <c r="C109" s="17" t="s">
        <v>332</v>
      </c>
      <c r="D109" s="18" t="s">
        <v>136</v>
      </c>
      <c r="E109" s="8">
        <v>609.79999999999995</v>
      </c>
      <c r="F109" s="9"/>
      <c r="G109" s="9">
        <f t="shared" si="8"/>
        <v>609.79999999999995</v>
      </c>
      <c r="H109" s="9">
        <v>430</v>
      </c>
      <c r="I109" s="9">
        <f t="shared" si="9"/>
        <v>179.79999999999995</v>
      </c>
      <c r="J109" s="9"/>
      <c r="K109" s="9">
        <f>I109+J109</f>
        <v>179.79999999999995</v>
      </c>
      <c r="L109" s="112">
        <v>0.25</v>
      </c>
      <c r="M109" s="131"/>
    </row>
    <row r="110" spans="1:13" s="132" customFormat="1" ht="24.75" customHeight="1" x14ac:dyDescent="0.3">
      <c r="A110" s="173">
        <f t="shared" si="11"/>
        <v>98</v>
      </c>
      <c r="B110" s="168">
        <v>25</v>
      </c>
      <c r="C110" s="17" t="s">
        <v>333</v>
      </c>
      <c r="D110" s="18" t="s">
        <v>101</v>
      </c>
      <c r="E110" s="8">
        <v>657</v>
      </c>
      <c r="F110" s="9">
        <v>193.5</v>
      </c>
      <c r="G110" s="9">
        <f t="shared" si="8"/>
        <v>850.5</v>
      </c>
      <c r="H110" s="9">
        <v>430</v>
      </c>
      <c r="I110" s="9">
        <f t="shared" si="9"/>
        <v>420.5</v>
      </c>
      <c r="J110" s="9"/>
      <c r="K110" s="9">
        <f>I110+J110</f>
        <v>420.5</v>
      </c>
      <c r="L110" s="112">
        <v>0.25</v>
      </c>
      <c r="M110" s="131" t="s">
        <v>425</v>
      </c>
    </row>
    <row r="111" spans="1:13" s="132" customFormat="1" ht="24.75" customHeight="1" x14ac:dyDescent="0.3">
      <c r="A111" s="173">
        <f t="shared" si="11"/>
        <v>99</v>
      </c>
      <c r="B111" s="168">
        <v>26</v>
      </c>
      <c r="C111" s="17" t="s">
        <v>334</v>
      </c>
      <c r="D111" s="18" t="s">
        <v>48</v>
      </c>
      <c r="E111" s="8">
        <v>610</v>
      </c>
      <c r="F111" s="9">
        <v>64.5</v>
      </c>
      <c r="G111" s="9">
        <f t="shared" si="8"/>
        <v>674.5</v>
      </c>
      <c r="H111" s="9">
        <v>430</v>
      </c>
      <c r="I111" s="9">
        <f t="shared" si="9"/>
        <v>244.5</v>
      </c>
      <c r="J111" s="9"/>
      <c r="K111" s="9">
        <f>I111+J111</f>
        <v>244.5</v>
      </c>
      <c r="L111" s="112">
        <v>0.25</v>
      </c>
      <c r="M111" s="131"/>
    </row>
    <row r="112" spans="1:13" s="132" customFormat="1" ht="24.75" customHeight="1" x14ac:dyDescent="0.3">
      <c r="A112" s="173">
        <f t="shared" si="11"/>
        <v>100</v>
      </c>
      <c r="B112" s="168">
        <v>27</v>
      </c>
      <c r="C112" s="17" t="s">
        <v>223</v>
      </c>
      <c r="D112" s="18" t="s">
        <v>48</v>
      </c>
      <c r="E112" s="8">
        <v>639.79999999999995</v>
      </c>
      <c r="F112" s="9">
        <v>64.5</v>
      </c>
      <c r="G112" s="9">
        <f t="shared" si="8"/>
        <v>704.3</v>
      </c>
      <c r="H112" s="9">
        <v>430</v>
      </c>
      <c r="I112" s="9">
        <f t="shared" si="9"/>
        <v>274.29999999999995</v>
      </c>
      <c r="J112" s="9"/>
      <c r="K112" s="9">
        <f>I112+J112</f>
        <v>274.29999999999995</v>
      </c>
      <c r="L112" s="112">
        <v>0.25</v>
      </c>
      <c r="M112" s="131"/>
    </row>
    <row r="113" spans="1:13" s="134" customFormat="1" ht="24.75" customHeight="1" x14ac:dyDescent="0.3">
      <c r="A113" s="169" t="s">
        <v>299</v>
      </c>
      <c r="B113" s="149" t="s">
        <v>212</v>
      </c>
      <c r="C113" s="174"/>
      <c r="D113" s="155"/>
      <c r="E113" s="151">
        <f>SUM(E114:E143)</f>
        <v>16402</v>
      </c>
      <c r="F113" s="151">
        <f t="shared" ref="F113:K113" si="12">SUM(F114:F143)</f>
        <v>1978.5</v>
      </c>
      <c r="G113" s="151">
        <f t="shared" si="12"/>
        <v>18380.5</v>
      </c>
      <c r="H113" s="151">
        <f t="shared" si="12"/>
        <v>12496.386363636364</v>
      </c>
      <c r="I113" s="151">
        <f t="shared" si="12"/>
        <v>5884.1136363636369</v>
      </c>
      <c r="J113" s="151"/>
      <c r="K113" s="151">
        <f t="shared" si="12"/>
        <v>5884.1136363636369</v>
      </c>
      <c r="L113" s="152"/>
      <c r="M113" s="156"/>
    </row>
    <row r="114" spans="1:13" s="132" customFormat="1" ht="24.75" customHeight="1" x14ac:dyDescent="0.3">
      <c r="A114" s="173">
        <f>A112+1</f>
        <v>101</v>
      </c>
      <c r="B114" s="168">
        <v>1</v>
      </c>
      <c r="C114" s="135" t="s">
        <v>155</v>
      </c>
      <c r="D114" s="118" t="s">
        <v>156</v>
      </c>
      <c r="E114" s="119">
        <v>549</v>
      </c>
      <c r="F114" s="136">
        <v>64.5</v>
      </c>
      <c r="G114" s="9">
        <f t="shared" si="8"/>
        <v>613.5</v>
      </c>
      <c r="H114" s="136">
        <v>430</v>
      </c>
      <c r="I114" s="9">
        <f t="shared" si="9"/>
        <v>183.5</v>
      </c>
      <c r="J114" s="136"/>
      <c r="K114" s="9">
        <f>I114+J114</f>
        <v>183.5</v>
      </c>
      <c r="L114" s="112">
        <v>0.25</v>
      </c>
      <c r="M114" s="131"/>
    </row>
    <row r="115" spans="1:13" s="132" customFormat="1" ht="24.75" customHeight="1" x14ac:dyDescent="0.3">
      <c r="A115" s="173">
        <f>A114+1</f>
        <v>102</v>
      </c>
      <c r="B115" s="168">
        <v>2</v>
      </c>
      <c r="C115" s="15" t="s">
        <v>157</v>
      </c>
      <c r="D115" s="16" t="s">
        <v>156</v>
      </c>
      <c r="E115" s="8">
        <v>569.5</v>
      </c>
      <c r="F115" s="9">
        <v>64.5</v>
      </c>
      <c r="G115" s="9">
        <f t="shared" si="8"/>
        <v>634</v>
      </c>
      <c r="H115" s="9">
        <v>350.84090909090912</v>
      </c>
      <c r="I115" s="9">
        <f t="shared" si="9"/>
        <v>283.15909090909088</v>
      </c>
      <c r="J115" s="9"/>
      <c r="K115" s="9">
        <f>I115+J115</f>
        <v>283.15909090909088</v>
      </c>
      <c r="L115" s="112">
        <v>0.25</v>
      </c>
      <c r="M115" s="131"/>
    </row>
    <row r="116" spans="1:13" s="132" customFormat="1" ht="24.75" customHeight="1" x14ac:dyDescent="0.3">
      <c r="A116" s="173">
        <f t="shared" ref="A116:A143" si="13">A115+1</f>
        <v>103</v>
      </c>
      <c r="B116" s="168">
        <v>4</v>
      </c>
      <c r="C116" s="17" t="s">
        <v>160</v>
      </c>
      <c r="D116" s="18" t="s">
        <v>161</v>
      </c>
      <c r="E116" s="8">
        <v>480</v>
      </c>
      <c r="F116" s="9">
        <v>64.5</v>
      </c>
      <c r="G116" s="9">
        <f t="shared" si="8"/>
        <v>544.5</v>
      </c>
      <c r="H116" s="9">
        <v>430</v>
      </c>
      <c r="I116" s="9">
        <f t="shared" si="9"/>
        <v>114.5</v>
      </c>
      <c r="J116" s="9"/>
      <c r="K116" s="9">
        <f>I116+J116</f>
        <v>114.5</v>
      </c>
      <c r="L116" s="112">
        <v>0.25</v>
      </c>
      <c r="M116" s="131"/>
    </row>
    <row r="117" spans="1:13" s="132" customFormat="1" ht="24.75" customHeight="1" x14ac:dyDescent="0.3">
      <c r="A117" s="173">
        <f t="shared" si="13"/>
        <v>104</v>
      </c>
      <c r="B117" s="168">
        <v>5</v>
      </c>
      <c r="C117" s="17" t="s">
        <v>162</v>
      </c>
      <c r="D117" s="18" t="s">
        <v>123</v>
      </c>
      <c r="E117" s="8">
        <v>640</v>
      </c>
      <c r="F117" s="9">
        <v>64.5</v>
      </c>
      <c r="G117" s="9">
        <f t="shared" si="8"/>
        <v>704.5</v>
      </c>
      <c r="H117" s="9">
        <v>430</v>
      </c>
      <c r="I117" s="9">
        <f t="shared" si="9"/>
        <v>274.5</v>
      </c>
      <c r="J117" s="9"/>
      <c r="K117" s="9">
        <f>I117+J117</f>
        <v>274.5</v>
      </c>
      <c r="L117" s="112">
        <v>0.25</v>
      </c>
      <c r="M117" s="131"/>
    </row>
    <row r="118" spans="1:13" s="132" customFormat="1" ht="24.75" customHeight="1" x14ac:dyDescent="0.3">
      <c r="A118" s="173">
        <f t="shared" si="13"/>
        <v>105</v>
      </c>
      <c r="B118" s="168">
        <v>6</v>
      </c>
      <c r="C118" s="17" t="s">
        <v>163</v>
      </c>
      <c r="D118" s="18" t="s">
        <v>123</v>
      </c>
      <c r="E118" s="8">
        <v>538.5</v>
      </c>
      <c r="F118" s="9">
        <v>64.5</v>
      </c>
      <c r="G118" s="9">
        <f t="shared" si="8"/>
        <v>603</v>
      </c>
      <c r="H118" s="9">
        <v>430</v>
      </c>
      <c r="I118" s="9">
        <f t="shared" si="9"/>
        <v>173</v>
      </c>
      <c r="J118" s="9"/>
      <c r="K118" s="9">
        <f>I118+J118</f>
        <v>173</v>
      </c>
      <c r="L118" s="112">
        <v>0.25</v>
      </c>
      <c r="M118" s="131"/>
    </row>
    <row r="119" spans="1:13" s="132" customFormat="1" ht="32.6" customHeight="1" x14ac:dyDescent="0.3">
      <c r="A119" s="173">
        <f t="shared" si="13"/>
        <v>106</v>
      </c>
      <c r="B119" s="168">
        <v>7</v>
      </c>
      <c r="C119" s="17" t="s">
        <v>164</v>
      </c>
      <c r="D119" s="18" t="s">
        <v>165</v>
      </c>
      <c r="E119" s="8">
        <v>502.5</v>
      </c>
      <c r="F119" s="9">
        <v>129</v>
      </c>
      <c r="G119" s="9">
        <f t="shared" si="8"/>
        <v>631.5</v>
      </c>
      <c r="H119" s="9">
        <v>430</v>
      </c>
      <c r="I119" s="9">
        <f t="shared" si="9"/>
        <v>201.5</v>
      </c>
      <c r="J119" s="9"/>
      <c r="K119" s="9">
        <f>I119+J119</f>
        <v>201.5</v>
      </c>
      <c r="L119" s="112">
        <v>0.25</v>
      </c>
      <c r="M119" s="131" t="s">
        <v>428</v>
      </c>
    </row>
    <row r="120" spans="1:13" s="132" customFormat="1" ht="24.75" customHeight="1" x14ac:dyDescent="0.3">
      <c r="A120" s="173">
        <f t="shared" si="13"/>
        <v>107</v>
      </c>
      <c r="B120" s="168">
        <v>8</v>
      </c>
      <c r="C120" s="17" t="s">
        <v>166</v>
      </c>
      <c r="D120" s="18" t="s">
        <v>165</v>
      </c>
      <c r="E120" s="8">
        <v>648.5</v>
      </c>
      <c r="F120" s="9">
        <v>64.5</v>
      </c>
      <c r="G120" s="9">
        <f t="shared" si="8"/>
        <v>713</v>
      </c>
      <c r="H120" s="9">
        <v>430</v>
      </c>
      <c r="I120" s="9">
        <f t="shared" si="9"/>
        <v>283</v>
      </c>
      <c r="J120" s="9"/>
      <c r="K120" s="9">
        <f>I120+J120</f>
        <v>283</v>
      </c>
      <c r="L120" s="112">
        <v>0.25</v>
      </c>
      <c r="M120" s="131" t="s">
        <v>426</v>
      </c>
    </row>
    <row r="121" spans="1:13" s="132" customFormat="1" ht="24.75" customHeight="1" x14ac:dyDescent="0.3">
      <c r="A121" s="173">
        <f t="shared" si="13"/>
        <v>108</v>
      </c>
      <c r="B121" s="168">
        <v>10</v>
      </c>
      <c r="C121" s="17" t="s">
        <v>167</v>
      </c>
      <c r="D121" s="18" t="s">
        <v>168</v>
      </c>
      <c r="E121" s="8">
        <v>576.5</v>
      </c>
      <c r="F121" s="9">
        <v>64.5</v>
      </c>
      <c r="G121" s="9">
        <f t="shared" si="8"/>
        <v>641</v>
      </c>
      <c r="H121" s="9">
        <v>430</v>
      </c>
      <c r="I121" s="9">
        <f t="shared" si="9"/>
        <v>211</v>
      </c>
      <c r="J121" s="9"/>
      <c r="K121" s="9">
        <f>I121+J121</f>
        <v>211</v>
      </c>
      <c r="L121" s="112">
        <v>0.25</v>
      </c>
      <c r="M121" s="131"/>
    </row>
    <row r="122" spans="1:13" s="132" customFormat="1" ht="24.75" customHeight="1" x14ac:dyDescent="0.3">
      <c r="A122" s="173">
        <f t="shared" si="13"/>
        <v>109</v>
      </c>
      <c r="B122" s="168">
        <v>11</v>
      </c>
      <c r="C122" s="17" t="s">
        <v>169</v>
      </c>
      <c r="D122" s="18" t="s">
        <v>170</v>
      </c>
      <c r="E122" s="8">
        <v>579</v>
      </c>
      <c r="F122" s="9">
        <v>86.5</v>
      </c>
      <c r="G122" s="9">
        <f t="shared" si="8"/>
        <v>665.5</v>
      </c>
      <c r="H122" s="9">
        <v>430</v>
      </c>
      <c r="I122" s="9">
        <f t="shared" si="9"/>
        <v>235.5</v>
      </c>
      <c r="J122" s="9"/>
      <c r="K122" s="9">
        <f>I122+J122</f>
        <v>235.5</v>
      </c>
      <c r="L122" s="112">
        <v>0.25</v>
      </c>
      <c r="M122" s="131"/>
    </row>
    <row r="123" spans="1:13" s="132" customFormat="1" ht="24.75" customHeight="1" x14ac:dyDescent="0.3">
      <c r="A123" s="173">
        <f t="shared" si="13"/>
        <v>110</v>
      </c>
      <c r="B123" s="168">
        <v>12</v>
      </c>
      <c r="C123" s="17" t="s">
        <v>171</v>
      </c>
      <c r="D123" s="18" t="s">
        <v>172</v>
      </c>
      <c r="E123" s="8">
        <v>211</v>
      </c>
      <c r="F123" s="9">
        <v>64.5</v>
      </c>
      <c r="G123" s="9">
        <f t="shared" si="8"/>
        <v>275.5</v>
      </c>
      <c r="H123" s="9">
        <v>430</v>
      </c>
      <c r="I123" s="24">
        <f t="shared" si="9"/>
        <v>-154.5</v>
      </c>
      <c r="J123" s="9"/>
      <c r="K123" s="24">
        <f>I123+J123</f>
        <v>-154.5</v>
      </c>
      <c r="L123" s="112">
        <v>0.25</v>
      </c>
      <c r="M123" s="131"/>
    </row>
    <row r="124" spans="1:13" s="132" customFormat="1" ht="24.75" customHeight="1" x14ac:dyDescent="0.3">
      <c r="A124" s="173">
        <f t="shared" si="13"/>
        <v>111</v>
      </c>
      <c r="B124" s="168">
        <v>13</v>
      </c>
      <c r="C124" s="17" t="s">
        <v>171</v>
      </c>
      <c r="D124" s="18" t="s">
        <v>173</v>
      </c>
      <c r="E124" s="8">
        <v>522</v>
      </c>
      <c r="F124" s="9">
        <v>64.5</v>
      </c>
      <c r="G124" s="9">
        <f t="shared" si="8"/>
        <v>586.5</v>
      </c>
      <c r="H124" s="9">
        <v>430</v>
      </c>
      <c r="I124" s="9">
        <f t="shared" si="9"/>
        <v>156.5</v>
      </c>
      <c r="J124" s="9"/>
      <c r="K124" s="9">
        <f>I124+J124</f>
        <v>156.5</v>
      </c>
      <c r="L124" s="112">
        <v>0.25</v>
      </c>
      <c r="M124" s="131"/>
    </row>
    <row r="125" spans="1:13" s="132" customFormat="1" ht="24.75" customHeight="1" x14ac:dyDescent="0.3">
      <c r="A125" s="173">
        <f t="shared" si="13"/>
        <v>112</v>
      </c>
      <c r="B125" s="168">
        <v>14</v>
      </c>
      <c r="C125" s="17" t="s">
        <v>174</v>
      </c>
      <c r="D125" s="18" t="s">
        <v>175</v>
      </c>
      <c r="E125" s="8">
        <v>607.5</v>
      </c>
      <c r="F125" s="9">
        <v>64.5</v>
      </c>
      <c r="G125" s="9">
        <f t="shared" si="8"/>
        <v>672</v>
      </c>
      <c r="H125" s="9">
        <v>430</v>
      </c>
      <c r="I125" s="9">
        <f t="shared" si="9"/>
        <v>242</v>
      </c>
      <c r="J125" s="9"/>
      <c r="K125" s="9">
        <f>I125+J125</f>
        <v>242</v>
      </c>
      <c r="L125" s="112">
        <v>0.25</v>
      </c>
      <c r="M125" s="131"/>
    </row>
    <row r="126" spans="1:13" s="132" customFormat="1" ht="24.75" customHeight="1" x14ac:dyDescent="0.3">
      <c r="A126" s="173">
        <f t="shared" si="13"/>
        <v>113</v>
      </c>
      <c r="B126" s="168">
        <v>15</v>
      </c>
      <c r="C126" s="17" t="s">
        <v>176</v>
      </c>
      <c r="D126" s="18" t="s">
        <v>177</v>
      </c>
      <c r="E126" s="8">
        <v>612.5</v>
      </c>
      <c r="F126" s="9">
        <v>64.5</v>
      </c>
      <c r="G126" s="9">
        <f t="shared" si="8"/>
        <v>677</v>
      </c>
      <c r="H126" s="9">
        <v>430</v>
      </c>
      <c r="I126" s="9">
        <f t="shared" si="9"/>
        <v>247</v>
      </c>
      <c r="J126" s="9"/>
      <c r="K126" s="9">
        <f>I126+J126</f>
        <v>247</v>
      </c>
      <c r="L126" s="112">
        <v>0.25</v>
      </c>
      <c r="M126" s="131"/>
    </row>
    <row r="127" spans="1:13" s="132" customFormat="1" ht="24.75" customHeight="1" x14ac:dyDescent="0.3">
      <c r="A127" s="173">
        <f t="shared" si="13"/>
        <v>114</v>
      </c>
      <c r="B127" s="168">
        <v>16</v>
      </c>
      <c r="C127" s="17" t="s">
        <v>178</v>
      </c>
      <c r="D127" s="18" t="s">
        <v>179</v>
      </c>
      <c r="E127" s="8">
        <v>448.5</v>
      </c>
      <c r="F127" s="9">
        <v>64.5</v>
      </c>
      <c r="G127" s="9">
        <f t="shared" si="8"/>
        <v>513</v>
      </c>
      <c r="H127" s="9">
        <v>430</v>
      </c>
      <c r="I127" s="9">
        <f t="shared" si="9"/>
        <v>83</v>
      </c>
      <c r="J127" s="9"/>
      <c r="K127" s="9">
        <f>I127+J127</f>
        <v>83</v>
      </c>
      <c r="L127" s="112">
        <v>0.25</v>
      </c>
      <c r="M127" s="131"/>
    </row>
    <row r="128" spans="1:13" s="132" customFormat="1" ht="24.75" customHeight="1" x14ac:dyDescent="0.3">
      <c r="A128" s="173">
        <f t="shared" si="13"/>
        <v>115</v>
      </c>
      <c r="B128" s="168">
        <v>17</v>
      </c>
      <c r="C128" s="17" t="s">
        <v>180</v>
      </c>
      <c r="D128" s="18" t="s">
        <v>181</v>
      </c>
      <c r="E128" s="8">
        <v>609.5</v>
      </c>
      <c r="F128" s="9">
        <v>64.5</v>
      </c>
      <c r="G128" s="9">
        <f t="shared" si="8"/>
        <v>674</v>
      </c>
      <c r="H128" s="9">
        <v>430</v>
      </c>
      <c r="I128" s="9">
        <f t="shared" si="9"/>
        <v>244</v>
      </c>
      <c r="J128" s="9"/>
      <c r="K128" s="9">
        <f>I128+J128</f>
        <v>244</v>
      </c>
      <c r="L128" s="112">
        <v>0.25</v>
      </c>
      <c r="M128" s="131"/>
    </row>
    <row r="129" spans="1:13" s="132" customFormat="1" ht="24.75" customHeight="1" x14ac:dyDescent="0.3">
      <c r="A129" s="173">
        <f t="shared" si="13"/>
        <v>116</v>
      </c>
      <c r="B129" s="168">
        <v>18</v>
      </c>
      <c r="C129" s="17" t="s">
        <v>182</v>
      </c>
      <c r="D129" s="18" t="s">
        <v>183</v>
      </c>
      <c r="E129" s="8">
        <v>501</v>
      </c>
      <c r="F129" s="9">
        <v>64.5</v>
      </c>
      <c r="G129" s="9">
        <f t="shared" si="8"/>
        <v>565.5</v>
      </c>
      <c r="H129" s="9">
        <v>430</v>
      </c>
      <c r="I129" s="9">
        <f t="shared" si="9"/>
        <v>135.5</v>
      </c>
      <c r="J129" s="9"/>
      <c r="K129" s="9">
        <f>I129+J129</f>
        <v>135.5</v>
      </c>
      <c r="L129" s="112">
        <v>0.25</v>
      </c>
      <c r="M129" s="131"/>
    </row>
    <row r="130" spans="1:13" s="132" customFormat="1" ht="24.75" customHeight="1" x14ac:dyDescent="0.3">
      <c r="A130" s="173">
        <f t="shared" si="13"/>
        <v>117</v>
      </c>
      <c r="B130" s="168">
        <v>19</v>
      </c>
      <c r="C130" s="17" t="s">
        <v>184</v>
      </c>
      <c r="D130" s="18" t="s">
        <v>110</v>
      </c>
      <c r="E130" s="8">
        <v>319.5</v>
      </c>
      <c r="F130" s="9"/>
      <c r="G130" s="9">
        <f t="shared" si="8"/>
        <v>319.5</v>
      </c>
      <c r="H130" s="9">
        <v>430</v>
      </c>
      <c r="I130" s="24">
        <f t="shared" si="9"/>
        <v>-110.5</v>
      </c>
      <c r="J130" s="9"/>
      <c r="K130" s="24">
        <f>I130+J130</f>
        <v>-110.5</v>
      </c>
      <c r="L130" s="112">
        <v>0.25</v>
      </c>
      <c r="M130" s="131"/>
    </row>
    <row r="131" spans="1:13" s="132" customFormat="1" ht="24.75" customHeight="1" x14ac:dyDescent="0.3">
      <c r="A131" s="173">
        <f t="shared" si="13"/>
        <v>118</v>
      </c>
      <c r="B131" s="168">
        <v>20</v>
      </c>
      <c r="C131" s="17" t="s">
        <v>185</v>
      </c>
      <c r="D131" s="18" t="s">
        <v>186</v>
      </c>
      <c r="E131" s="8">
        <v>570</v>
      </c>
      <c r="F131" s="9">
        <v>86</v>
      </c>
      <c r="G131" s="9">
        <f t="shared" si="8"/>
        <v>656</v>
      </c>
      <c r="H131" s="9">
        <v>430</v>
      </c>
      <c r="I131" s="9">
        <f t="shared" si="9"/>
        <v>226</v>
      </c>
      <c r="J131" s="9"/>
      <c r="K131" s="9">
        <f>I131+J131</f>
        <v>226</v>
      </c>
      <c r="L131" s="112">
        <v>0.25</v>
      </c>
      <c r="M131" s="131" t="s">
        <v>429</v>
      </c>
    </row>
    <row r="132" spans="1:13" s="132" customFormat="1" ht="24.75" customHeight="1" x14ac:dyDescent="0.3">
      <c r="A132" s="173">
        <f t="shared" si="13"/>
        <v>119</v>
      </c>
      <c r="B132" s="168">
        <v>21</v>
      </c>
      <c r="C132" s="17" t="s">
        <v>187</v>
      </c>
      <c r="D132" s="18" t="s">
        <v>188</v>
      </c>
      <c r="E132" s="8">
        <v>607.5</v>
      </c>
      <c r="F132" s="9">
        <v>64.5</v>
      </c>
      <c r="G132" s="9">
        <f t="shared" si="8"/>
        <v>672</v>
      </c>
      <c r="H132" s="9">
        <v>430</v>
      </c>
      <c r="I132" s="9">
        <f t="shared" si="9"/>
        <v>242</v>
      </c>
      <c r="J132" s="9"/>
      <c r="K132" s="9">
        <f>I132+J132</f>
        <v>242</v>
      </c>
      <c r="L132" s="112">
        <v>0.25</v>
      </c>
      <c r="M132" s="131"/>
    </row>
    <row r="133" spans="1:13" s="132" customFormat="1" ht="24.75" customHeight="1" x14ac:dyDescent="0.3">
      <c r="A133" s="173">
        <f t="shared" si="13"/>
        <v>120</v>
      </c>
      <c r="B133" s="168">
        <v>22</v>
      </c>
      <c r="C133" s="17" t="s">
        <v>189</v>
      </c>
      <c r="D133" s="18" t="s">
        <v>190</v>
      </c>
      <c r="E133" s="8">
        <v>522</v>
      </c>
      <c r="F133" s="9">
        <v>64.5</v>
      </c>
      <c r="G133" s="9">
        <f t="shared" si="8"/>
        <v>586.5</v>
      </c>
      <c r="H133" s="9">
        <v>430</v>
      </c>
      <c r="I133" s="9">
        <f t="shared" si="9"/>
        <v>156.5</v>
      </c>
      <c r="J133" s="9"/>
      <c r="K133" s="9">
        <f>I133+J133</f>
        <v>156.5</v>
      </c>
      <c r="L133" s="112">
        <v>0.25</v>
      </c>
      <c r="M133" s="131"/>
    </row>
    <row r="134" spans="1:13" s="132" customFormat="1" ht="24.75" customHeight="1" x14ac:dyDescent="0.3">
      <c r="A134" s="173">
        <f t="shared" si="13"/>
        <v>121</v>
      </c>
      <c r="B134" s="168">
        <v>23</v>
      </c>
      <c r="C134" s="17" t="s">
        <v>191</v>
      </c>
      <c r="D134" s="18" t="s">
        <v>192</v>
      </c>
      <c r="E134" s="8">
        <v>597</v>
      </c>
      <c r="F134" s="9">
        <v>64.5</v>
      </c>
      <c r="G134" s="9">
        <f t="shared" si="8"/>
        <v>661.5</v>
      </c>
      <c r="H134" s="9">
        <v>430</v>
      </c>
      <c r="I134" s="9">
        <f t="shared" si="9"/>
        <v>231.5</v>
      </c>
      <c r="J134" s="9"/>
      <c r="K134" s="9">
        <f>I134+J134</f>
        <v>231.5</v>
      </c>
      <c r="L134" s="112">
        <v>0.25</v>
      </c>
      <c r="M134" s="131"/>
    </row>
    <row r="135" spans="1:13" s="132" customFormat="1" ht="24.75" customHeight="1" x14ac:dyDescent="0.3">
      <c r="A135" s="173">
        <f t="shared" si="13"/>
        <v>122</v>
      </c>
      <c r="B135" s="168">
        <v>24</v>
      </c>
      <c r="C135" s="17" t="s">
        <v>193</v>
      </c>
      <c r="D135" s="18" t="s">
        <v>194</v>
      </c>
      <c r="E135" s="8">
        <v>693</v>
      </c>
      <c r="F135" s="9">
        <v>64.5</v>
      </c>
      <c r="G135" s="9">
        <f t="shared" si="8"/>
        <v>757.5</v>
      </c>
      <c r="H135" s="9">
        <v>430</v>
      </c>
      <c r="I135" s="9">
        <f t="shared" si="9"/>
        <v>327.5</v>
      </c>
      <c r="J135" s="9"/>
      <c r="K135" s="9">
        <f>I135+J135</f>
        <v>327.5</v>
      </c>
      <c r="L135" s="112">
        <v>0.25</v>
      </c>
      <c r="M135" s="131"/>
    </row>
    <row r="136" spans="1:13" s="132" customFormat="1" ht="24.75" customHeight="1" x14ac:dyDescent="0.3">
      <c r="A136" s="173">
        <f t="shared" si="13"/>
        <v>123</v>
      </c>
      <c r="B136" s="168">
        <v>25</v>
      </c>
      <c r="C136" s="17" t="s">
        <v>195</v>
      </c>
      <c r="D136" s="18" t="s">
        <v>196</v>
      </c>
      <c r="E136" s="8">
        <v>547.5</v>
      </c>
      <c r="F136" s="9">
        <v>64.5</v>
      </c>
      <c r="G136" s="9">
        <f t="shared" si="8"/>
        <v>612</v>
      </c>
      <c r="H136" s="9">
        <v>430</v>
      </c>
      <c r="I136" s="9">
        <f t="shared" si="9"/>
        <v>182</v>
      </c>
      <c r="J136" s="9"/>
      <c r="K136" s="9">
        <f>I136+J136</f>
        <v>182</v>
      </c>
      <c r="L136" s="112">
        <v>0.25</v>
      </c>
      <c r="M136" s="131"/>
    </row>
    <row r="137" spans="1:13" s="132" customFormat="1" ht="24.75" customHeight="1" x14ac:dyDescent="0.3">
      <c r="A137" s="173">
        <f t="shared" si="13"/>
        <v>124</v>
      </c>
      <c r="B137" s="168">
        <v>26</v>
      </c>
      <c r="C137" s="17" t="s">
        <v>197</v>
      </c>
      <c r="D137" s="18" t="s">
        <v>198</v>
      </c>
      <c r="E137" s="8">
        <v>607.5</v>
      </c>
      <c r="F137" s="9">
        <v>64.5</v>
      </c>
      <c r="G137" s="9">
        <f t="shared" si="8"/>
        <v>672</v>
      </c>
      <c r="H137" s="9">
        <v>430</v>
      </c>
      <c r="I137" s="9">
        <f t="shared" si="9"/>
        <v>242</v>
      </c>
      <c r="J137" s="9"/>
      <c r="K137" s="9">
        <f>I137+J137</f>
        <v>242</v>
      </c>
      <c r="L137" s="112">
        <v>0.25</v>
      </c>
      <c r="M137" s="131" t="s">
        <v>426</v>
      </c>
    </row>
    <row r="138" spans="1:13" s="132" customFormat="1" ht="24.75" customHeight="1" x14ac:dyDescent="0.3">
      <c r="A138" s="173">
        <f t="shared" si="13"/>
        <v>125</v>
      </c>
      <c r="B138" s="168">
        <v>27</v>
      </c>
      <c r="C138" s="17" t="s">
        <v>199</v>
      </c>
      <c r="D138" s="18" t="s">
        <v>200</v>
      </c>
      <c r="E138" s="8">
        <v>555</v>
      </c>
      <c r="F138" s="9">
        <v>64.5</v>
      </c>
      <c r="G138" s="9">
        <f t="shared" si="8"/>
        <v>619.5</v>
      </c>
      <c r="H138" s="9">
        <v>430</v>
      </c>
      <c r="I138" s="9">
        <f t="shared" si="9"/>
        <v>189.5</v>
      </c>
      <c r="J138" s="9"/>
      <c r="K138" s="9">
        <f>I138+J138</f>
        <v>189.5</v>
      </c>
      <c r="L138" s="112">
        <v>0.25</v>
      </c>
      <c r="M138" s="131"/>
    </row>
    <row r="139" spans="1:13" s="132" customFormat="1" ht="24.75" customHeight="1" x14ac:dyDescent="0.3">
      <c r="A139" s="173">
        <f t="shared" si="13"/>
        <v>126</v>
      </c>
      <c r="B139" s="168">
        <v>28</v>
      </c>
      <c r="C139" s="17" t="s">
        <v>201</v>
      </c>
      <c r="D139" s="18" t="s">
        <v>202</v>
      </c>
      <c r="E139" s="8">
        <v>637.5</v>
      </c>
      <c r="F139" s="9">
        <v>64.5</v>
      </c>
      <c r="G139" s="9">
        <f t="shared" ref="G139:G200" si="14">E139+F139</f>
        <v>702</v>
      </c>
      <c r="H139" s="9">
        <v>430</v>
      </c>
      <c r="I139" s="9">
        <f t="shared" ref="I139:I199" si="15">G139-H139</f>
        <v>272</v>
      </c>
      <c r="J139" s="9"/>
      <c r="K139" s="9">
        <f>I139+J139</f>
        <v>272</v>
      </c>
      <c r="L139" s="112">
        <v>0.25</v>
      </c>
      <c r="M139" s="131"/>
    </row>
    <row r="140" spans="1:13" s="132" customFormat="1" ht="24.75" customHeight="1" x14ac:dyDescent="0.3">
      <c r="A140" s="173">
        <f t="shared" si="13"/>
        <v>127</v>
      </c>
      <c r="B140" s="168">
        <v>29</v>
      </c>
      <c r="C140" s="17" t="s">
        <v>203</v>
      </c>
      <c r="D140" s="18" t="s">
        <v>38</v>
      </c>
      <c r="E140" s="8">
        <v>477</v>
      </c>
      <c r="F140" s="9">
        <v>64.5</v>
      </c>
      <c r="G140" s="9">
        <f t="shared" si="14"/>
        <v>541.5</v>
      </c>
      <c r="H140" s="9">
        <v>430</v>
      </c>
      <c r="I140" s="9">
        <f t="shared" si="15"/>
        <v>111.5</v>
      </c>
      <c r="J140" s="9"/>
      <c r="K140" s="9">
        <f>I140+J140</f>
        <v>111.5</v>
      </c>
      <c r="L140" s="112">
        <v>0.25</v>
      </c>
      <c r="M140" s="131"/>
    </row>
    <row r="141" spans="1:13" s="132" customFormat="1" ht="24.75" customHeight="1" x14ac:dyDescent="0.3">
      <c r="A141" s="173">
        <f t="shared" si="13"/>
        <v>128</v>
      </c>
      <c r="B141" s="168">
        <v>30</v>
      </c>
      <c r="C141" s="17" t="s">
        <v>204</v>
      </c>
      <c r="D141" s="18" t="s">
        <v>136</v>
      </c>
      <c r="E141" s="8">
        <v>606.5</v>
      </c>
      <c r="F141" s="9">
        <v>64.5</v>
      </c>
      <c r="G141" s="9">
        <f t="shared" si="14"/>
        <v>671</v>
      </c>
      <c r="H141" s="9">
        <v>350.84090909090912</v>
      </c>
      <c r="I141" s="9">
        <f t="shared" si="15"/>
        <v>320.15909090909088</v>
      </c>
      <c r="J141" s="9"/>
      <c r="K141" s="9">
        <f>I141+J141</f>
        <v>320.15909090909088</v>
      </c>
      <c r="L141" s="112">
        <v>0.25</v>
      </c>
      <c r="M141" s="131"/>
    </row>
    <row r="142" spans="1:13" s="132" customFormat="1" ht="24.75" customHeight="1" x14ac:dyDescent="0.3">
      <c r="A142" s="173">
        <f t="shared" si="13"/>
        <v>129</v>
      </c>
      <c r="B142" s="168">
        <v>31</v>
      </c>
      <c r="C142" s="17" t="s">
        <v>205</v>
      </c>
      <c r="D142" s="18" t="s">
        <v>206</v>
      </c>
      <c r="E142" s="8">
        <v>585</v>
      </c>
      <c r="F142" s="9">
        <v>64.5</v>
      </c>
      <c r="G142" s="9">
        <f t="shared" si="14"/>
        <v>649.5</v>
      </c>
      <c r="H142" s="9">
        <v>430</v>
      </c>
      <c r="I142" s="9">
        <f t="shared" si="15"/>
        <v>219.5</v>
      </c>
      <c r="J142" s="9"/>
      <c r="K142" s="9">
        <f>I142+J142</f>
        <v>219.5</v>
      </c>
      <c r="L142" s="112">
        <v>0.25</v>
      </c>
      <c r="M142" s="131"/>
    </row>
    <row r="143" spans="1:13" s="132" customFormat="1" ht="24.75" customHeight="1" x14ac:dyDescent="0.3">
      <c r="A143" s="173">
        <f t="shared" si="13"/>
        <v>130</v>
      </c>
      <c r="B143" s="168">
        <v>34</v>
      </c>
      <c r="C143" s="17" t="s">
        <v>207</v>
      </c>
      <c r="D143" s="18" t="s">
        <v>208</v>
      </c>
      <c r="E143" s="8">
        <v>481.5</v>
      </c>
      <c r="F143" s="9">
        <v>64.5</v>
      </c>
      <c r="G143" s="9">
        <f t="shared" si="14"/>
        <v>546</v>
      </c>
      <c r="H143" s="9">
        <v>184.70454545454544</v>
      </c>
      <c r="I143" s="9">
        <f t="shared" si="15"/>
        <v>361.29545454545456</v>
      </c>
      <c r="J143" s="9"/>
      <c r="K143" s="9">
        <f>I143+J143</f>
        <v>361.29545454545456</v>
      </c>
      <c r="L143" s="112">
        <v>0.25</v>
      </c>
      <c r="M143" s="131"/>
    </row>
    <row r="144" spans="1:13" s="134" customFormat="1" ht="24.75" customHeight="1" x14ac:dyDescent="0.3">
      <c r="A144" s="169" t="s">
        <v>300</v>
      </c>
      <c r="B144" s="149" t="s">
        <v>242</v>
      </c>
      <c r="C144" s="174"/>
      <c r="D144" s="150"/>
      <c r="E144" s="151">
        <f>SUM(E145:E163)</f>
        <v>12472.3</v>
      </c>
      <c r="F144" s="151">
        <f t="shared" ref="F144:K144" si="16">SUM(F145:F163)</f>
        <v>1659.8000000000002</v>
      </c>
      <c r="G144" s="151">
        <f t="shared" si="16"/>
        <v>14132.099999999999</v>
      </c>
      <c r="H144" s="151">
        <f t="shared" si="16"/>
        <v>7549.4999999999991</v>
      </c>
      <c r="I144" s="151">
        <f t="shared" si="16"/>
        <v>6582.5999999999995</v>
      </c>
      <c r="J144" s="151"/>
      <c r="K144" s="151">
        <f t="shared" si="16"/>
        <v>6582.5999999999995</v>
      </c>
      <c r="L144" s="152"/>
      <c r="M144" s="156"/>
    </row>
    <row r="145" spans="1:13" s="132" customFormat="1" ht="24.75" customHeight="1" x14ac:dyDescent="0.3">
      <c r="A145" s="173">
        <f>A143+1</f>
        <v>131</v>
      </c>
      <c r="B145" s="168">
        <v>1</v>
      </c>
      <c r="C145" s="6" t="s">
        <v>214</v>
      </c>
      <c r="D145" s="7" t="s">
        <v>159</v>
      </c>
      <c r="E145" s="8">
        <v>630.5</v>
      </c>
      <c r="F145" s="9">
        <v>118.7</v>
      </c>
      <c r="G145" s="9">
        <f t="shared" si="14"/>
        <v>749.2</v>
      </c>
      <c r="H145" s="9">
        <v>361.6</v>
      </c>
      <c r="I145" s="9">
        <f t="shared" si="15"/>
        <v>387.6</v>
      </c>
      <c r="J145" s="9"/>
      <c r="K145" s="9">
        <f>I145+J145</f>
        <v>387.6</v>
      </c>
      <c r="L145" s="112">
        <v>0.25</v>
      </c>
      <c r="M145" s="114" t="s">
        <v>426</v>
      </c>
    </row>
    <row r="146" spans="1:13" s="132" customFormat="1" ht="24.75" customHeight="1" x14ac:dyDescent="0.3">
      <c r="A146" s="173">
        <f>A145+1</f>
        <v>132</v>
      </c>
      <c r="B146" s="168">
        <v>2</v>
      </c>
      <c r="C146" s="15" t="s">
        <v>215</v>
      </c>
      <c r="D146" s="16" t="s">
        <v>159</v>
      </c>
      <c r="E146" s="8">
        <v>778.5</v>
      </c>
      <c r="F146" s="9">
        <v>64.5</v>
      </c>
      <c r="G146" s="9">
        <f t="shared" si="14"/>
        <v>843</v>
      </c>
      <c r="H146" s="9">
        <v>430</v>
      </c>
      <c r="I146" s="9">
        <f t="shared" si="15"/>
        <v>413</v>
      </c>
      <c r="J146" s="9"/>
      <c r="K146" s="9">
        <f>I146+J146</f>
        <v>413</v>
      </c>
      <c r="L146" s="112">
        <v>0.25</v>
      </c>
      <c r="M146" s="114"/>
    </row>
    <row r="147" spans="1:13" s="132" customFormat="1" ht="24.75" customHeight="1" x14ac:dyDescent="0.3">
      <c r="A147" s="173">
        <f t="shared" ref="A147:A163" si="17">A146+1</f>
        <v>133</v>
      </c>
      <c r="B147" s="168">
        <v>3</v>
      </c>
      <c r="C147" s="17" t="s">
        <v>216</v>
      </c>
      <c r="D147" s="18" t="s">
        <v>64</v>
      </c>
      <c r="E147" s="8">
        <v>675.5</v>
      </c>
      <c r="F147" s="9">
        <v>86.5</v>
      </c>
      <c r="G147" s="9">
        <f t="shared" si="14"/>
        <v>762</v>
      </c>
      <c r="H147" s="9">
        <v>430</v>
      </c>
      <c r="I147" s="9">
        <f t="shared" si="15"/>
        <v>332</v>
      </c>
      <c r="J147" s="9"/>
      <c r="K147" s="9">
        <f>I147+J147</f>
        <v>332</v>
      </c>
      <c r="L147" s="112">
        <v>0.25</v>
      </c>
      <c r="M147" s="114"/>
    </row>
    <row r="148" spans="1:13" s="132" customFormat="1" ht="24.75" customHeight="1" x14ac:dyDescent="0.3">
      <c r="A148" s="173">
        <f t="shared" si="17"/>
        <v>134</v>
      </c>
      <c r="B148" s="168">
        <v>4</v>
      </c>
      <c r="C148" s="17" t="s">
        <v>217</v>
      </c>
      <c r="D148" s="18" t="s">
        <v>218</v>
      </c>
      <c r="E148" s="8">
        <v>747</v>
      </c>
      <c r="F148" s="9">
        <v>64.5</v>
      </c>
      <c r="G148" s="9">
        <f t="shared" si="14"/>
        <v>811.5</v>
      </c>
      <c r="H148" s="9">
        <v>430</v>
      </c>
      <c r="I148" s="9">
        <f t="shared" si="15"/>
        <v>381.5</v>
      </c>
      <c r="J148" s="9"/>
      <c r="K148" s="9">
        <f>I148+J148</f>
        <v>381.5</v>
      </c>
      <c r="L148" s="112">
        <v>0.25</v>
      </c>
      <c r="M148" s="114"/>
    </row>
    <row r="149" spans="1:13" s="132" customFormat="1" ht="24.75" customHeight="1" x14ac:dyDescent="0.3">
      <c r="A149" s="173">
        <f t="shared" si="17"/>
        <v>135</v>
      </c>
      <c r="B149" s="168">
        <v>5</v>
      </c>
      <c r="C149" s="17" t="s">
        <v>219</v>
      </c>
      <c r="D149" s="18" t="s">
        <v>220</v>
      </c>
      <c r="E149" s="8">
        <v>711.5</v>
      </c>
      <c r="F149" s="9">
        <v>74.8</v>
      </c>
      <c r="G149" s="9">
        <f t="shared" si="14"/>
        <v>786.3</v>
      </c>
      <c r="H149" s="9">
        <v>430</v>
      </c>
      <c r="I149" s="9">
        <f t="shared" si="15"/>
        <v>356.29999999999995</v>
      </c>
      <c r="J149" s="9"/>
      <c r="K149" s="9">
        <f>I149+J149</f>
        <v>356.29999999999995</v>
      </c>
      <c r="L149" s="112">
        <v>0.25</v>
      </c>
      <c r="M149" s="114"/>
    </row>
    <row r="150" spans="1:13" s="132" customFormat="1" ht="24.75" customHeight="1" x14ac:dyDescent="0.3">
      <c r="A150" s="173">
        <f t="shared" si="17"/>
        <v>136</v>
      </c>
      <c r="B150" s="168">
        <v>6</v>
      </c>
      <c r="C150" s="17" t="s">
        <v>221</v>
      </c>
      <c r="D150" s="18" t="s">
        <v>222</v>
      </c>
      <c r="E150" s="8">
        <v>636.5</v>
      </c>
      <c r="F150" s="9">
        <v>64.5</v>
      </c>
      <c r="G150" s="9">
        <f t="shared" si="14"/>
        <v>701</v>
      </c>
      <c r="H150" s="9">
        <v>430</v>
      </c>
      <c r="I150" s="9">
        <f t="shared" si="15"/>
        <v>271</v>
      </c>
      <c r="J150" s="9"/>
      <c r="K150" s="9">
        <f>I150+J150</f>
        <v>271</v>
      </c>
      <c r="L150" s="112">
        <v>0.25</v>
      </c>
      <c r="M150" s="114"/>
    </row>
    <row r="151" spans="1:13" s="132" customFormat="1" ht="24.75" customHeight="1" x14ac:dyDescent="0.3">
      <c r="A151" s="173">
        <f t="shared" si="17"/>
        <v>137</v>
      </c>
      <c r="B151" s="168">
        <v>7</v>
      </c>
      <c r="C151" s="17" t="s">
        <v>223</v>
      </c>
      <c r="D151" s="18" t="s">
        <v>40</v>
      </c>
      <c r="E151" s="8">
        <v>603</v>
      </c>
      <c r="F151" s="9">
        <v>64.5</v>
      </c>
      <c r="G151" s="9">
        <f t="shared" si="14"/>
        <v>667.5</v>
      </c>
      <c r="H151" s="9">
        <v>430</v>
      </c>
      <c r="I151" s="9">
        <f t="shared" si="15"/>
        <v>237.5</v>
      </c>
      <c r="J151" s="9"/>
      <c r="K151" s="9">
        <f>I151+J151</f>
        <v>237.5</v>
      </c>
      <c r="L151" s="112">
        <v>0.25</v>
      </c>
      <c r="M151" s="114"/>
    </row>
    <row r="152" spans="1:13" s="132" customFormat="1" ht="24.75" customHeight="1" x14ac:dyDescent="0.3">
      <c r="A152" s="173">
        <f t="shared" si="17"/>
        <v>138</v>
      </c>
      <c r="B152" s="168">
        <v>8</v>
      </c>
      <c r="C152" s="17" t="s">
        <v>224</v>
      </c>
      <c r="D152" s="18" t="s">
        <v>225</v>
      </c>
      <c r="E152" s="8">
        <v>653</v>
      </c>
      <c r="F152" s="9">
        <v>64.5</v>
      </c>
      <c r="G152" s="9">
        <f t="shared" si="14"/>
        <v>717.5</v>
      </c>
      <c r="H152" s="9">
        <v>430</v>
      </c>
      <c r="I152" s="9">
        <f t="shared" si="15"/>
        <v>287.5</v>
      </c>
      <c r="J152" s="9"/>
      <c r="K152" s="9">
        <f>I152+J152</f>
        <v>287.5</v>
      </c>
      <c r="L152" s="112">
        <v>0.25</v>
      </c>
      <c r="M152" s="114"/>
    </row>
    <row r="153" spans="1:13" s="132" customFormat="1" ht="24.75" customHeight="1" x14ac:dyDescent="0.3">
      <c r="A153" s="173">
        <f t="shared" si="17"/>
        <v>139</v>
      </c>
      <c r="B153" s="168">
        <v>9</v>
      </c>
      <c r="C153" s="17" t="s">
        <v>151</v>
      </c>
      <c r="D153" s="18" t="s">
        <v>226</v>
      </c>
      <c r="E153" s="8">
        <v>610</v>
      </c>
      <c r="F153" s="9">
        <v>118.7</v>
      </c>
      <c r="G153" s="9">
        <f t="shared" si="14"/>
        <v>728.7</v>
      </c>
      <c r="H153" s="9">
        <v>361.6</v>
      </c>
      <c r="I153" s="9">
        <f t="shared" si="15"/>
        <v>367.1</v>
      </c>
      <c r="J153" s="9"/>
      <c r="K153" s="9">
        <f>I153+J153</f>
        <v>367.1</v>
      </c>
      <c r="L153" s="112">
        <v>0.25</v>
      </c>
      <c r="M153" s="114" t="s">
        <v>426</v>
      </c>
    </row>
    <row r="154" spans="1:13" s="132" customFormat="1" ht="24.75" customHeight="1" x14ac:dyDescent="0.3">
      <c r="A154" s="173">
        <f t="shared" si="17"/>
        <v>140</v>
      </c>
      <c r="B154" s="168">
        <v>10</v>
      </c>
      <c r="C154" s="17" t="s">
        <v>227</v>
      </c>
      <c r="D154" s="18" t="s">
        <v>228</v>
      </c>
      <c r="E154" s="8">
        <v>603</v>
      </c>
      <c r="F154" s="9">
        <v>118.7</v>
      </c>
      <c r="G154" s="9">
        <f t="shared" si="14"/>
        <v>721.7</v>
      </c>
      <c r="H154" s="9">
        <v>361.6</v>
      </c>
      <c r="I154" s="9">
        <f t="shared" si="15"/>
        <v>360.1</v>
      </c>
      <c r="J154" s="9"/>
      <c r="K154" s="9">
        <f>I154+J154</f>
        <v>360.1</v>
      </c>
      <c r="L154" s="112">
        <v>0.25</v>
      </c>
      <c r="M154" s="114" t="s">
        <v>430</v>
      </c>
    </row>
    <row r="155" spans="1:13" s="132" customFormat="1" ht="24.75" customHeight="1" x14ac:dyDescent="0.3">
      <c r="A155" s="173">
        <f t="shared" si="17"/>
        <v>141</v>
      </c>
      <c r="B155" s="168">
        <v>11</v>
      </c>
      <c r="C155" s="17" t="s">
        <v>229</v>
      </c>
      <c r="D155" s="18" t="s">
        <v>230</v>
      </c>
      <c r="E155" s="8">
        <v>684</v>
      </c>
      <c r="F155" s="9">
        <v>86.5</v>
      </c>
      <c r="G155" s="9">
        <f t="shared" si="14"/>
        <v>770.5</v>
      </c>
      <c r="H155" s="9">
        <v>430</v>
      </c>
      <c r="I155" s="9">
        <f t="shared" si="15"/>
        <v>340.5</v>
      </c>
      <c r="J155" s="9"/>
      <c r="K155" s="9">
        <f>I155+J155</f>
        <v>340.5</v>
      </c>
      <c r="L155" s="112">
        <v>0.25</v>
      </c>
      <c r="M155" s="114"/>
    </row>
    <row r="156" spans="1:13" s="132" customFormat="1" ht="24.75" customHeight="1" x14ac:dyDescent="0.3">
      <c r="A156" s="173">
        <f t="shared" si="17"/>
        <v>142</v>
      </c>
      <c r="B156" s="168">
        <v>12</v>
      </c>
      <c r="C156" s="17" t="s">
        <v>171</v>
      </c>
      <c r="D156" s="18" t="s">
        <v>231</v>
      </c>
      <c r="E156" s="8">
        <v>616.5</v>
      </c>
      <c r="F156" s="9">
        <v>64.5</v>
      </c>
      <c r="G156" s="9">
        <f t="shared" si="14"/>
        <v>681</v>
      </c>
      <c r="H156" s="9">
        <v>430</v>
      </c>
      <c r="I156" s="9">
        <f t="shared" si="15"/>
        <v>251</v>
      </c>
      <c r="J156" s="9"/>
      <c r="K156" s="9">
        <f>I156+J156</f>
        <v>251</v>
      </c>
      <c r="L156" s="112">
        <v>0.25</v>
      </c>
      <c r="M156" s="114"/>
    </row>
    <row r="157" spans="1:13" s="132" customFormat="1" ht="24.75" customHeight="1" x14ac:dyDescent="0.3">
      <c r="A157" s="173">
        <f t="shared" si="17"/>
        <v>143</v>
      </c>
      <c r="B157" s="168">
        <v>13</v>
      </c>
      <c r="C157" s="17" t="s">
        <v>232</v>
      </c>
      <c r="D157" s="18" t="s">
        <v>233</v>
      </c>
      <c r="E157" s="8">
        <v>663</v>
      </c>
      <c r="F157" s="9">
        <v>153.4</v>
      </c>
      <c r="G157" s="9">
        <f t="shared" si="14"/>
        <v>816.4</v>
      </c>
      <c r="H157" s="9">
        <v>430</v>
      </c>
      <c r="I157" s="9">
        <f t="shared" si="15"/>
        <v>386.4</v>
      </c>
      <c r="J157" s="9"/>
      <c r="K157" s="9">
        <f>I157+J157</f>
        <v>386.4</v>
      </c>
      <c r="L157" s="112">
        <v>0.25</v>
      </c>
      <c r="M157" s="114" t="s">
        <v>429</v>
      </c>
    </row>
    <row r="158" spans="1:13" s="132" customFormat="1" ht="24.75" customHeight="1" x14ac:dyDescent="0.3">
      <c r="A158" s="173">
        <f t="shared" si="17"/>
        <v>144</v>
      </c>
      <c r="B158" s="168">
        <v>14</v>
      </c>
      <c r="C158" s="17" t="s">
        <v>234</v>
      </c>
      <c r="D158" s="18" t="s">
        <v>235</v>
      </c>
      <c r="E158" s="8">
        <v>717</v>
      </c>
      <c r="F158" s="9">
        <v>74.8</v>
      </c>
      <c r="G158" s="9">
        <f t="shared" si="14"/>
        <v>791.8</v>
      </c>
      <c r="H158" s="9">
        <v>430</v>
      </c>
      <c r="I158" s="9">
        <f t="shared" si="15"/>
        <v>361.79999999999995</v>
      </c>
      <c r="J158" s="9"/>
      <c r="K158" s="9">
        <f>I158+J158</f>
        <v>361.79999999999995</v>
      </c>
      <c r="L158" s="112">
        <v>0.25</v>
      </c>
      <c r="M158" s="114"/>
    </row>
    <row r="159" spans="1:13" s="132" customFormat="1" ht="24.75" customHeight="1" x14ac:dyDescent="0.3">
      <c r="A159" s="173">
        <f t="shared" si="17"/>
        <v>145</v>
      </c>
      <c r="B159" s="168">
        <v>15</v>
      </c>
      <c r="C159" s="17" t="s">
        <v>195</v>
      </c>
      <c r="D159" s="18" t="s">
        <v>236</v>
      </c>
      <c r="E159" s="8">
        <v>514.29999999999995</v>
      </c>
      <c r="F159" s="9">
        <v>173</v>
      </c>
      <c r="G159" s="9">
        <f t="shared" si="14"/>
        <v>687.3</v>
      </c>
      <c r="H159" s="9">
        <v>361.6</v>
      </c>
      <c r="I159" s="9">
        <f t="shared" si="15"/>
        <v>325.69999999999993</v>
      </c>
      <c r="J159" s="9"/>
      <c r="K159" s="9">
        <f>I159+J159</f>
        <v>325.69999999999993</v>
      </c>
      <c r="L159" s="112">
        <v>0.25</v>
      </c>
      <c r="M159" s="114" t="s">
        <v>425</v>
      </c>
    </row>
    <row r="160" spans="1:13" s="132" customFormat="1" ht="24.75" customHeight="1" x14ac:dyDescent="0.3">
      <c r="A160" s="173">
        <f t="shared" si="17"/>
        <v>146</v>
      </c>
      <c r="B160" s="168">
        <v>16</v>
      </c>
      <c r="C160" s="17" t="s">
        <v>237</v>
      </c>
      <c r="D160" s="18" t="s">
        <v>236</v>
      </c>
      <c r="E160" s="8">
        <v>602</v>
      </c>
      <c r="F160" s="9">
        <v>64.5</v>
      </c>
      <c r="G160" s="9">
        <f t="shared" si="14"/>
        <v>666.5</v>
      </c>
      <c r="H160" s="9">
        <v>430</v>
      </c>
      <c r="I160" s="9">
        <f t="shared" si="15"/>
        <v>236.5</v>
      </c>
      <c r="J160" s="9"/>
      <c r="K160" s="9">
        <f>I160+J160</f>
        <v>236.5</v>
      </c>
      <c r="L160" s="112">
        <v>0.25</v>
      </c>
      <c r="M160" s="114"/>
    </row>
    <row r="161" spans="1:13" s="132" customFormat="1" ht="24.75" customHeight="1" x14ac:dyDescent="0.3">
      <c r="A161" s="173">
        <f t="shared" si="17"/>
        <v>147</v>
      </c>
      <c r="B161" s="168">
        <v>17</v>
      </c>
      <c r="C161" s="17" t="s">
        <v>238</v>
      </c>
      <c r="D161" s="18" t="s">
        <v>36</v>
      </c>
      <c r="E161" s="8">
        <v>716</v>
      </c>
      <c r="F161" s="9">
        <v>74.2</v>
      </c>
      <c r="G161" s="9">
        <f t="shared" si="14"/>
        <v>790.2</v>
      </c>
      <c r="H161" s="9">
        <v>379.2</v>
      </c>
      <c r="I161" s="9">
        <f t="shared" si="15"/>
        <v>411.00000000000006</v>
      </c>
      <c r="J161" s="9"/>
      <c r="K161" s="9">
        <f>I161+J161</f>
        <v>411.00000000000006</v>
      </c>
      <c r="L161" s="112">
        <v>0.25</v>
      </c>
      <c r="M161" s="114"/>
    </row>
    <row r="162" spans="1:13" s="132" customFormat="1" ht="24.75" customHeight="1" x14ac:dyDescent="0.3">
      <c r="A162" s="173">
        <f t="shared" si="17"/>
        <v>148</v>
      </c>
      <c r="B162" s="168">
        <v>18</v>
      </c>
      <c r="C162" s="17" t="s">
        <v>239</v>
      </c>
      <c r="D162" s="18" t="s">
        <v>240</v>
      </c>
      <c r="E162" s="8">
        <v>692</v>
      </c>
      <c r="F162" s="9">
        <v>64.5</v>
      </c>
      <c r="G162" s="9">
        <f t="shared" si="14"/>
        <v>756.5</v>
      </c>
      <c r="H162" s="9">
        <v>379.2</v>
      </c>
      <c r="I162" s="9">
        <f t="shared" si="15"/>
        <v>377.3</v>
      </c>
      <c r="J162" s="9"/>
      <c r="K162" s="9">
        <f>I162+J162</f>
        <v>377.3</v>
      </c>
      <c r="L162" s="112">
        <v>0.25</v>
      </c>
      <c r="M162" s="114"/>
    </row>
    <row r="163" spans="1:13" s="132" customFormat="1" ht="24.75" customHeight="1" x14ac:dyDescent="0.3">
      <c r="A163" s="173">
        <f t="shared" si="17"/>
        <v>149</v>
      </c>
      <c r="B163" s="168">
        <v>19</v>
      </c>
      <c r="C163" s="17" t="s">
        <v>241</v>
      </c>
      <c r="D163" s="18" t="s">
        <v>32</v>
      </c>
      <c r="E163" s="8">
        <v>619</v>
      </c>
      <c r="F163" s="9">
        <v>64.5</v>
      </c>
      <c r="G163" s="9">
        <f t="shared" si="14"/>
        <v>683.5</v>
      </c>
      <c r="H163" s="9">
        <v>184.7</v>
      </c>
      <c r="I163" s="9">
        <f t="shared" si="15"/>
        <v>498.8</v>
      </c>
      <c r="J163" s="9"/>
      <c r="K163" s="9">
        <f>I163+J163</f>
        <v>498.8</v>
      </c>
      <c r="L163" s="112">
        <v>0.25</v>
      </c>
      <c r="M163" s="114"/>
    </row>
    <row r="164" spans="1:13" s="134" customFormat="1" ht="24.75" customHeight="1" x14ac:dyDescent="0.3">
      <c r="A164" s="169" t="s">
        <v>301</v>
      </c>
      <c r="B164" s="149" t="s">
        <v>261</v>
      </c>
      <c r="C164" s="174"/>
      <c r="D164" s="150"/>
      <c r="E164" s="151">
        <f>SUM(E165:E172)</f>
        <v>10120.699999999999</v>
      </c>
      <c r="F164" s="151">
        <f t="shared" ref="F164:K164" si="18">SUM(F165:F172)</f>
        <v>804.6</v>
      </c>
      <c r="G164" s="151">
        <f t="shared" si="18"/>
        <v>10925.3</v>
      </c>
      <c r="H164" s="151">
        <f t="shared" si="18"/>
        <v>3440</v>
      </c>
      <c r="I164" s="151">
        <f t="shared" si="18"/>
        <v>7485.2999999999993</v>
      </c>
      <c r="J164" s="151"/>
      <c r="K164" s="151">
        <f t="shared" si="18"/>
        <v>7485.2999999999993</v>
      </c>
      <c r="L164" s="152"/>
      <c r="M164" s="157"/>
    </row>
    <row r="165" spans="1:13" s="132" customFormat="1" ht="24.75" customHeight="1" x14ac:dyDescent="0.3">
      <c r="A165" s="173">
        <f>A163+1</f>
        <v>150</v>
      </c>
      <c r="B165" s="168">
        <v>1</v>
      </c>
      <c r="C165" s="135" t="s">
        <v>244</v>
      </c>
      <c r="D165" s="118" t="s">
        <v>245</v>
      </c>
      <c r="E165" s="119">
        <v>1468.7</v>
      </c>
      <c r="F165" s="136">
        <v>129</v>
      </c>
      <c r="G165" s="9">
        <f t="shared" si="14"/>
        <v>1597.7</v>
      </c>
      <c r="H165" s="136">
        <v>430</v>
      </c>
      <c r="I165" s="9">
        <f t="shared" si="15"/>
        <v>1167.7</v>
      </c>
      <c r="J165" s="136"/>
      <c r="K165" s="9">
        <f>I165+J165</f>
        <v>1167.7</v>
      </c>
      <c r="L165" s="112">
        <v>0.25</v>
      </c>
      <c r="M165" s="114" t="s">
        <v>430</v>
      </c>
    </row>
    <row r="166" spans="1:13" s="132" customFormat="1" ht="24.75" customHeight="1" x14ac:dyDescent="0.3">
      <c r="A166" s="173">
        <f>A165+1</f>
        <v>151</v>
      </c>
      <c r="B166" s="168">
        <v>2</v>
      </c>
      <c r="C166" s="15" t="s">
        <v>246</v>
      </c>
      <c r="D166" s="16" t="s">
        <v>247</v>
      </c>
      <c r="E166" s="8">
        <v>1741.9999999999998</v>
      </c>
      <c r="F166" s="9">
        <v>64.5</v>
      </c>
      <c r="G166" s="9">
        <f t="shared" si="14"/>
        <v>1806.4999999999998</v>
      </c>
      <c r="H166" s="9">
        <v>430</v>
      </c>
      <c r="I166" s="9">
        <f t="shared" si="15"/>
        <v>1376.4999999999998</v>
      </c>
      <c r="J166" s="9"/>
      <c r="K166" s="9">
        <f>I166+J166</f>
        <v>1376.4999999999998</v>
      </c>
      <c r="L166" s="112">
        <v>0.25</v>
      </c>
      <c r="M166" s="114"/>
    </row>
    <row r="167" spans="1:13" s="132" customFormat="1" ht="24.75" customHeight="1" x14ac:dyDescent="0.3">
      <c r="A167" s="173">
        <f t="shared" ref="A167:A172" si="19">A166+1</f>
        <v>152</v>
      </c>
      <c r="B167" s="168">
        <v>3</v>
      </c>
      <c r="C167" s="17" t="s">
        <v>248</v>
      </c>
      <c r="D167" s="18" t="s">
        <v>105</v>
      </c>
      <c r="E167" s="8">
        <v>1137</v>
      </c>
      <c r="F167" s="9">
        <v>60.2</v>
      </c>
      <c r="G167" s="9">
        <f t="shared" si="14"/>
        <v>1197.2</v>
      </c>
      <c r="H167" s="9">
        <v>430</v>
      </c>
      <c r="I167" s="9">
        <f t="shared" si="15"/>
        <v>767.2</v>
      </c>
      <c r="J167" s="9"/>
      <c r="K167" s="9">
        <f>I167+J167</f>
        <v>767.2</v>
      </c>
      <c r="L167" s="112">
        <v>0.25</v>
      </c>
      <c r="M167" s="114"/>
    </row>
    <row r="168" spans="1:13" s="132" customFormat="1" ht="24.75" customHeight="1" x14ac:dyDescent="0.3">
      <c r="A168" s="173">
        <f t="shared" si="19"/>
        <v>153</v>
      </c>
      <c r="B168" s="168">
        <v>4</v>
      </c>
      <c r="C168" s="17" t="s">
        <v>249</v>
      </c>
      <c r="D168" s="18" t="s">
        <v>250</v>
      </c>
      <c r="E168" s="8">
        <v>817.5</v>
      </c>
      <c r="F168" s="9">
        <v>150.5</v>
      </c>
      <c r="G168" s="9">
        <f t="shared" si="14"/>
        <v>968</v>
      </c>
      <c r="H168" s="9">
        <v>430</v>
      </c>
      <c r="I168" s="9">
        <f t="shared" si="15"/>
        <v>538</v>
      </c>
      <c r="J168" s="9"/>
      <c r="K168" s="9">
        <f>I168+J168</f>
        <v>538</v>
      </c>
      <c r="L168" s="112">
        <v>0.25</v>
      </c>
      <c r="M168" s="114" t="s">
        <v>429</v>
      </c>
    </row>
    <row r="169" spans="1:13" s="132" customFormat="1" ht="24.75" customHeight="1" x14ac:dyDescent="0.3">
      <c r="A169" s="173">
        <f t="shared" si="19"/>
        <v>154</v>
      </c>
      <c r="B169" s="168">
        <v>5</v>
      </c>
      <c r="C169" s="17" t="s">
        <v>251</v>
      </c>
      <c r="D169" s="18" t="s">
        <v>252</v>
      </c>
      <c r="E169" s="8">
        <v>1457.6</v>
      </c>
      <c r="F169" s="9">
        <v>60.2</v>
      </c>
      <c r="G169" s="9">
        <f t="shared" si="14"/>
        <v>1517.8</v>
      </c>
      <c r="H169" s="9">
        <v>430</v>
      </c>
      <c r="I169" s="9">
        <f t="shared" si="15"/>
        <v>1087.8</v>
      </c>
      <c r="J169" s="9"/>
      <c r="K169" s="9">
        <f>I169+J169</f>
        <v>1087.8</v>
      </c>
      <c r="L169" s="112">
        <v>0.25</v>
      </c>
      <c r="M169" s="114"/>
    </row>
    <row r="170" spans="1:13" s="132" customFormat="1" ht="24.75" customHeight="1" x14ac:dyDescent="0.3">
      <c r="A170" s="173">
        <f t="shared" si="19"/>
        <v>155</v>
      </c>
      <c r="B170" s="168">
        <v>6</v>
      </c>
      <c r="C170" s="17" t="s">
        <v>253</v>
      </c>
      <c r="D170" s="18" t="s">
        <v>254</v>
      </c>
      <c r="E170" s="8">
        <v>1409.6</v>
      </c>
      <c r="F170" s="9">
        <v>124.7</v>
      </c>
      <c r="G170" s="9">
        <f t="shared" si="14"/>
        <v>1534.3</v>
      </c>
      <c r="H170" s="9">
        <v>430</v>
      </c>
      <c r="I170" s="9">
        <f t="shared" si="15"/>
        <v>1104.3</v>
      </c>
      <c r="J170" s="9"/>
      <c r="K170" s="9">
        <f>I170+J170</f>
        <v>1104.3</v>
      </c>
      <c r="L170" s="112">
        <v>0.25</v>
      </c>
      <c r="M170" s="114" t="s">
        <v>430</v>
      </c>
    </row>
    <row r="171" spans="1:13" s="132" customFormat="1" ht="36.35" customHeight="1" x14ac:dyDescent="0.3">
      <c r="A171" s="173">
        <f t="shared" si="19"/>
        <v>156</v>
      </c>
      <c r="B171" s="168">
        <v>7</v>
      </c>
      <c r="C171" s="17" t="s">
        <v>255</v>
      </c>
      <c r="D171" s="18" t="s">
        <v>256</v>
      </c>
      <c r="E171" s="8">
        <v>867</v>
      </c>
      <c r="F171" s="9">
        <v>129</v>
      </c>
      <c r="G171" s="9">
        <f t="shared" si="14"/>
        <v>996</v>
      </c>
      <c r="H171" s="9">
        <v>430</v>
      </c>
      <c r="I171" s="9">
        <f t="shared" si="15"/>
        <v>566</v>
      </c>
      <c r="J171" s="9"/>
      <c r="K171" s="9">
        <f>I171+J171</f>
        <v>566</v>
      </c>
      <c r="L171" s="112">
        <v>0.25</v>
      </c>
      <c r="M171" s="114" t="s">
        <v>428</v>
      </c>
    </row>
    <row r="172" spans="1:13" s="132" customFormat="1" ht="24.75" customHeight="1" x14ac:dyDescent="0.3">
      <c r="A172" s="173">
        <f t="shared" si="19"/>
        <v>157</v>
      </c>
      <c r="B172" s="168">
        <v>8</v>
      </c>
      <c r="C172" s="17" t="s">
        <v>258</v>
      </c>
      <c r="D172" s="18" t="s">
        <v>259</v>
      </c>
      <c r="E172" s="8">
        <v>1221.2999999999997</v>
      </c>
      <c r="F172" s="9">
        <v>86.5</v>
      </c>
      <c r="G172" s="9">
        <f t="shared" si="14"/>
        <v>1307.7999999999997</v>
      </c>
      <c r="H172" s="9">
        <v>430</v>
      </c>
      <c r="I172" s="9">
        <f t="shared" si="15"/>
        <v>877.79999999999973</v>
      </c>
      <c r="J172" s="9"/>
      <c r="K172" s="9">
        <f>I172+J172</f>
        <v>877.79999999999973</v>
      </c>
      <c r="L172" s="112">
        <v>0.25</v>
      </c>
      <c r="M172" s="114"/>
    </row>
    <row r="173" spans="1:13" s="134" customFormat="1" ht="24.75" customHeight="1" x14ac:dyDescent="0.3">
      <c r="A173" s="169" t="s">
        <v>302</v>
      </c>
      <c r="B173" s="149" t="s">
        <v>277</v>
      </c>
      <c r="C173" s="174"/>
      <c r="D173" s="150"/>
      <c r="E173" s="151">
        <f>SUM(E174:E183)</f>
        <v>2337.8000000000002</v>
      </c>
      <c r="F173" s="151">
        <f t="shared" ref="F173:K173" si="20">SUM(F174:F183)</f>
        <v>785.25</v>
      </c>
      <c r="G173" s="151">
        <f t="shared" si="20"/>
        <v>3123.05</v>
      </c>
      <c r="H173" s="151">
        <f t="shared" si="20"/>
        <v>4300</v>
      </c>
      <c r="I173" s="151">
        <f t="shared" si="20"/>
        <v>-1176.9499999999998</v>
      </c>
      <c r="J173" s="151">
        <f t="shared" si="20"/>
        <v>0</v>
      </c>
      <c r="K173" s="151">
        <f t="shared" si="20"/>
        <v>-1176.9499999999998</v>
      </c>
      <c r="L173" s="152"/>
      <c r="M173" s="157"/>
    </row>
    <row r="174" spans="1:13" s="132" customFormat="1" ht="24.75" customHeight="1" x14ac:dyDescent="0.3">
      <c r="A174" s="173">
        <f>A172+1</f>
        <v>158</v>
      </c>
      <c r="B174" s="168">
        <v>1</v>
      </c>
      <c r="C174" s="135" t="s">
        <v>262</v>
      </c>
      <c r="D174" s="118" t="s">
        <v>263</v>
      </c>
      <c r="E174" s="119">
        <v>178</v>
      </c>
      <c r="F174" s="136">
        <v>32.25</v>
      </c>
      <c r="G174" s="9">
        <f t="shared" si="14"/>
        <v>210.25</v>
      </c>
      <c r="H174" s="136">
        <v>430</v>
      </c>
      <c r="I174" s="24">
        <f t="shared" si="15"/>
        <v>-219.75</v>
      </c>
      <c r="J174" s="136"/>
      <c r="K174" s="24">
        <f>I174+J174</f>
        <v>-219.75</v>
      </c>
      <c r="L174" s="112">
        <v>0.25</v>
      </c>
      <c r="M174" s="114"/>
    </row>
    <row r="175" spans="1:13" s="132" customFormat="1" ht="24.75" customHeight="1" x14ac:dyDescent="0.3">
      <c r="A175" s="173">
        <f>A174+1</f>
        <v>159</v>
      </c>
      <c r="B175" s="168">
        <v>2</v>
      </c>
      <c r="C175" s="15" t="s">
        <v>264</v>
      </c>
      <c r="D175" s="16" t="s">
        <v>265</v>
      </c>
      <c r="E175" s="8">
        <v>251.5</v>
      </c>
      <c r="F175" s="9">
        <v>64.5</v>
      </c>
      <c r="G175" s="9">
        <f t="shared" si="14"/>
        <v>316</v>
      </c>
      <c r="H175" s="9">
        <v>430</v>
      </c>
      <c r="I175" s="24">
        <f t="shared" si="15"/>
        <v>-114</v>
      </c>
      <c r="J175" s="9"/>
      <c r="K175" s="24">
        <f>I175+J175</f>
        <v>-114</v>
      </c>
      <c r="L175" s="112">
        <v>0.25</v>
      </c>
      <c r="M175" s="114"/>
    </row>
    <row r="176" spans="1:13" s="132" customFormat="1" ht="24.75" customHeight="1" x14ac:dyDescent="0.3">
      <c r="A176" s="173">
        <f t="shared" ref="A176:A183" si="21">A175+1</f>
        <v>160</v>
      </c>
      <c r="B176" s="168">
        <v>3</v>
      </c>
      <c r="C176" s="17" t="s">
        <v>111</v>
      </c>
      <c r="D176" s="18" t="s">
        <v>61</v>
      </c>
      <c r="E176" s="8">
        <v>220.5</v>
      </c>
      <c r="F176" s="9">
        <v>64.5</v>
      </c>
      <c r="G176" s="9">
        <f t="shared" si="14"/>
        <v>285</v>
      </c>
      <c r="H176" s="9">
        <v>430</v>
      </c>
      <c r="I176" s="24">
        <f t="shared" si="15"/>
        <v>-145</v>
      </c>
      <c r="J176" s="9"/>
      <c r="K176" s="24">
        <f>I176+J176</f>
        <v>-145</v>
      </c>
      <c r="L176" s="112">
        <v>0.25</v>
      </c>
      <c r="M176" s="114"/>
    </row>
    <row r="177" spans="1:13" s="132" customFormat="1" ht="24.75" customHeight="1" x14ac:dyDescent="0.3">
      <c r="A177" s="173">
        <f t="shared" si="21"/>
        <v>161</v>
      </c>
      <c r="B177" s="168">
        <v>4</v>
      </c>
      <c r="C177" s="17" t="s">
        <v>266</v>
      </c>
      <c r="D177" s="18" t="s">
        <v>267</v>
      </c>
      <c r="E177" s="8">
        <v>223.5</v>
      </c>
      <c r="F177" s="9">
        <v>116.6</v>
      </c>
      <c r="G177" s="9">
        <f t="shared" si="14"/>
        <v>340.1</v>
      </c>
      <c r="H177" s="9">
        <v>430</v>
      </c>
      <c r="I177" s="24">
        <f t="shared" si="15"/>
        <v>-89.899999999999977</v>
      </c>
      <c r="J177" s="9"/>
      <c r="K177" s="24">
        <f>I177+J177</f>
        <v>-89.899999999999977</v>
      </c>
      <c r="L177" s="112">
        <v>0.25</v>
      </c>
      <c r="M177" s="114"/>
    </row>
    <row r="178" spans="1:13" s="132" customFormat="1" ht="24.75" customHeight="1" x14ac:dyDescent="0.3">
      <c r="A178" s="173">
        <f t="shared" si="21"/>
        <v>162</v>
      </c>
      <c r="B178" s="168">
        <v>5</v>
      </c>
      <c r="C178" s="17" t="s">
        <v>268</v>
      </c>
      <c r="D178" s="18" t="s">
        <v>269</v>
      </c>
      <c r="E178" s="8">
        <v>246</v>
      </c>
      <c r="F178" s="9">
        <v>64.5</v>
      </c>
      <c r="G178" s="9">
        <f t="shared" si="14"/>
        <v>310.5</v>
      </c>
      <c r="H178" s="9">
        <v>430</v>
      </c>
      <c r="I178" s="24">
        <f t="shared" si="15"/>
        <v>-119.5</v>
      </c>
      <c r="J178" s="9"/>
      <c r="K178" s="24">
        <f>I178+J178</f>
        <v>-119.5</v>
      </c>
      <c r="L178" s="112">
        <v>0.25</v>
      </c>
      <c r="M178" s="114"/>
    </row>
    <row r="179" spans="1:13" s="132" customFormat="1" ht="24.75" customHeight="1" x14ac:dyDescent="0.3">
      <c r="A179" s="173">
        <f t="shared" si="21"/>
        <v>163</v>
      </c>
      <c r="B179" s="168">
        <v>6</v>
      </c>
      <c r="C179" s="17" t="s">
        <v>270</v>
      </c>
      <c r="D179" s="18" t="s">
        <v>269</v>
      </c>
      <c r="E179" s="8">
        <v>256.5</v>
      </c>
      <c r="F179" s="9">
        <v>64.5</v>
      </c>
      <c r="G179" s="9">
        <f t="shared" si="14"/>
        <v>321</v>
      </c>
      <c r="H179" s="9">
        <v>430</v>
      </c>
      <c r="I179" s="24">
        <f t="shared" si="15"/>
        <v>-109</v>
      </c>
      <c r="J179" s="9"/>
      <c r="K179" s="24">
        <f>I179+J179</f>
        <v>-109</v>
      </c>
      <c r="L179" s="112">
        <v>0.25</v>
      </c>
      <c r="M179" s="114"/>
    </row>
    <row r="180" spans="1:13" s="132" customFormat="1" ht="24.75" customHeight="1" x14ac:dyDescent="0.3">
      <c r="A180" s="173">
        <f t="shared" si="21"/>
        <v>164</v>
      </c>
      <c r="B180" s="168">
        <v>7</v>
      </c>
      <c r="C180" s="17" t="s">
        <v>124</v>
      </c>
      <c r="D180" s="18" t="s">
        <v>271</v>
      </c>
      <c r="E180" s="8">
        <v>247.5</v>
      </c>
      <c r="F180" s="9">
        <v>118.25</v>
      </c>
      <c r="G180" s="9">
        <f t="shared" si="14"/>
        <v>365.75</v>
      </c>
      <c r="H180" s="9">
        <v>430</v>
      </c>
      <c r="I180" s="24">
        <f t="shared" si="15"/>
        <v>-64.25</v>
      </c>
      <c r="J180" s="9"/>
      <c r="K180" s="24">
        <f>I180+J180</f>
        <v>-64.25</v>
      </c>
      <c r="L180" s="112">
        <v>0.25</v>
      </c>
      <c r="M180" s="114" t="s">
        <v>429</v>
      </c>
    </row>
    <row r="181" spans="1:13" s="132" customFormat="1" ht="24.75" customHeight="1" x14ac:dyDescent="0.3">
      <c r="A181" s="173">
        <f t="shared" si="21"/>
        <v>165</v>
      </c>
      <c r="B181" s="168">
        <v>8</v>
      </c>
      <c r="C181" s="17" t="s">
        <v>272</v>
      </c>
      <c r="D181" s="18" t="s">
        <v>273</v>
      </c>
      <c r="E181" s="8">
        <v>224.3</v>
      </c>
      <c r="F181" s="9">
        <v>64.5</v>
      </c>
      <c r="G181" s="9">
        <f t="shared" si="14"/>
        <v>288.8</v>
      </c>
      <c r="H181" s="9">
        <v>430</v>
      </c>
      <c r="I181" s="24">
        <f t="shared" si="15"/>
        <v>-141.19999999999999</v>
      </c>
      <c r="J181" s="9"/>
      <c r="K181" s="24">
        <f>I181+J181</f>
        <v>-141.19999999999999</v>
      </c>
      <c r="L181" s="112">
        <v>0.25</v>
      </c>
      <c r="M181" s="114"/>
    </row>
    <row r="182" spans="1:13" s="132" customFormat="1" ht="24.75" customHeight="1" x14ac:dyDescent="0.3">
      <c r="A182" s="173">
        <f t="shared" si="21"/>
        <v>166</v>
      </c>
      <c r="B182" s="168">
        <v>9</v>
      </c>
      <c r="C182" s="17" t="s">
        <v>274</v>
      </c>
      <c r="D182" s="18" t="s">
        <v>275</v>
      </c>
      <c r="E182" s="8">
        <v>258</v>
      </c>
      <c r="F182" s="9">
        <v>131.15</v>
      </c>
      <c r="G182" s="9">
        <f t="shared" si="14"/>
        <v>389.15</v>
      </c>
      <c r="H182" s="9">
        <v>430</v>
      </c>
      <c r="I182" s="24">
        <f t="shared" si="15"/>
        <v>-40.850000000000023</v>
      </c>
      <c r="J182" s="9"/>
      <c r="K182" s="24">
        <f>I182+J182</f>
        <v>-40.850000000000023</v>
      </c>
      <c r="L182" s="112">
        <v>0.25</v>
      </c>
      <c r="M182" s="114" t="s">
        <v>430</v>
      </c>
    </row>
    <row r="183" spans="1:13" s="132" customFormat="1" ht="24.75" customHeight="1" x14ac:dyDescent="0.3">
      <c r="A183" s="173">
        <f t="shared" si="21"/>
        <v>167</v>
      </c>
      <c r="B183" s="168">
        <v>10</v>
      </c>
      <c r="C183" s="17" t="s">
        <v>276</v>
      </c>
      <c r="D183" s="18" t="s">
        <v>77</v>
      </c>
      <c r="E183" s="8">
        <v>232</v>
      </c>
      <c r="F183" s="9">
        <v>64.5</v>
      </c>
      <c r="G183" s="9">
        <f t="shared" si="14"/>
        <v>296.5</v>
      </c>
      <c r="H183" s="9">
        <v>430</v>
      </c>
      <c r="I183" s="24">
        <f t="shared" si="15"/>
        <v>-133.5</v>
      </c>
      <c r="J183" s="9"/>
      <c r="K183" s="24">
        <f>I183+J183</f>
        <v>-133.5</v>
      </c>
      <c r="L183" s="112">
        <v>0.25</v>
      </c>
      <c r="M183" s="114" t="s">
        <v>425</v>
      </c>
    </row>
    <row r="184" spans="1:13" s="134" customFormat="1" ht="24.75" customHeight="1" x14ac:dyDescent="0.3">
      <c r="A184" s="169" t="s">
        <v>303</v>
      </c>
      <c r="B184" s="149" t="s">
        <v>295</v>
      </c>
      <c r="C184" s="174"/>
      <c r="D184" s="150"/>
      <c r="E184" s="151">
        <f>SUM(E185:E197)</f>
        <v>3439.7</v>
      </c>
      <c r="F184" s="151">
        <f t="shared" ref="F184:K184" si="22">SUM(F185:F197)</f>
        <v>1828</v>
      </c>
      <c r="G184" s="151">
        <f t="shared" si="22"/>
        <v>5267.7</v>
      </c>
      <c r="H184" s="151">
        <f t="shared" si="22"/>
        <v>5590</v>
      </c>
      <c r="I184" s="151">
        <f t="shared" si="22"/>
        <v>-322.3</v>
      </c>
      <c r="J184" s="151">
        <f t="shared" si="22"/>
        <v>-1500.1800000000003</v>
      </c>
      <c r="K184" s="151">
        <f t="shared" si="22"/>
        <v>-1822.4800000000002</v>
      </c>
      <c r="L184" s="152"/>
      <c r="M184" s="157"/>
    </row>
    <row r="185" spans="1:13" s="132" customFormat="1" ht="24.75" customHeight="1" x14ac:dyDescent="0.3">
      <c r="A185" s="173">
        <f>A183+1</f>
        <v>168</v>
      </c>
      <c r="B185" s="171">
        <v>1</v>
      </c>
      <c r="C185" s="137" t="s">
        <v>278</v>
      </c>
      <c r="D185" s="138" t="s">
        <v>211</v>
      </c>
      <c r="E185" s="139">
        <v>126.69999999999999</v>
      </c>
      <c r="F185" s="140">
        <v>193.5</v>
      </c>
      <c r="G185" s="9">
        <f t="shared" si="14"/>
        <v>320.2</v>
      </c>
      <c r="H185" s="140">
        <v>430</v>
      </c>
      <c r="I185" s="24">
        <f t="shared" si="15"/>
        <v>-109.80000000000001</v>
      </c>
      <c r="J185" s="140">
        <v>18.79</v>
      </c>
      <c r="K185" s="24">
        <f>I185+J185</f>
        <v>-91.010000000000019</v>
      </c>
      <c r="L185" s="112">
        <v>0.25</v>
      </c>
      <c r="M185" s="114" t="s">
        <v>425</v>
      </c>
    </row>
    <row r="186" spans="1:13" s="132" customFormat="1" ht="24.75" customHeight="1" x14ac:dyDescent="0.3">
      <c r="A186" s="173">
        <f>A185+1</f>
        <v>169</v>
      </c>
      <c r="B186" s="171">
        <v>2</v>
      </c>
      <c r="C186" s="141" t="s">
        <v>279</v>
      </c>
      <c r="D186" s="142" t="s">
        <v>265</v>
      </c>
      <c r="E186" s="139">
        <v>175.5</v>
      </c>
      <c r="F186" s="140">
        <v>129</v>
      </c>
      <c r="G186" s="9">
        <f t="shared" si="14"/>
        <v>304.5</v>
      </c>
      <c r="H186" s="140">
        <v>430</v>
      </c>
      <c r="I186" s="24">
        <f t="shared" si="15"/>
        <v>-125.5</v>
      </c>
      <c r="J186" s="140"/>
      <c r="K186" s="24">
        <f>I186+J186</f>
        <v>-125.5</v>
      </c>
      <c r="L186" s="112">
        <v>0.25</v>
      </c>
      <c r="M186" s="114"/>
    </row>
    <row r="187" spans="1:13" s="132" customFormat="1" ht="24.75" customHeight="1" x14ac:dyDescent="0.3">
      <c r="A187" s="173">
        <f t="shared" ref="A187:A197" si="23">A186+1</f>
        <v>170</v>
      </c>
      <c r="B187" s="171">
        <v>3</v>
      </c>
      <c r="C187" s="143" t="s">
        <v>280</v>
      </c>
      <c r="D187" s="144" t="s">
        <v>281</v>
      </c>
      <c r="E187" s="139">
        <v>268.5</v>
      </c>
      <c r="F187" s="140">
        <v>193.5</v>
      </c>
      <c r="G187" s="9">
        <f t="shared" si="14"/>
        <v>462</v>
      </c>
      <c r="H187" s="140">
        <v>430</v>
      </c>
      <c r="I187" s="9">
        <f t="shared" si="15"/>
        <v>32</v>
      </c>
      <c r="J187" s="140">
        <v>6.71</v>
      </c>
      <c r="K187" s="9">
        <f>I187+J187</f>
        <v>38.71</v>
      </c>
      <c r="L187" s="112">
        <v>0.25</v>
      </c>
      <c r="M187" s="131" t="s">
        <v>426</v>
      </c>
    </row>
    <row r="188" spans="1:13" s="132" customFormat="1" ht="24.75" customHeight="1" x14ac:dyDescent="0.3">
      <c r="A188" s="173">
        <f t="shared" si="23"/>
        <v>171</v>
      </c>
      <c r="B188" s="171">
        <v>4</v>
      </c>
      <c r="C188" s="143" t="s">
        <v>282</v>
      </c>
      <c r="D188" s="144" t="s">
        <v>283</v>
      </c>
      <c r="E188" s="139">
        <v>295.5</v>
      </c>
      <c r="F188" s="140">
        <v>161.25</v>
      </c>
      <c r="G188" s="9">
        <f t="shared" si="14"/>
        <v>456.75</v>
      </c>
      <c r="H188" s="140">
        <v>430</v>
      </c>
      <c r="I188" s="9">
        <f t="shared" si="15"/>
        <v>26.75</v>
      </c>
      <c r="J188" s="140">
        <v>108.7</v>
      </c>
      <c r="K188" s="9">
        <f>I188+J188</f>
        <v>135.44999999999999</v>
      </c>
      <c r="L188" s="112">
        <v>0.25</v>
      </c>
      <c r="M188" s="131" t="s">
        <v>426</v>
      </c>
    </row>
    <row r="189" spans="1:13" s="132" customFormat="1" ht="24.75" customHeight="1" x14ac:dyDescent="0.3">
      <c r="A189" s="173">
        <f t="shared" si="23"/>
        <v>172</v>
      </c>
      <c r="B189" s="171">
        <v>5</v>
      </c>
      <c r="C189" s="143" t="s">
        <v>284</v>
      </c>
      <c r="D189" s="144" t="s">
        <v>269</v>
      </c>
      <c r="E189" s="139">
        <v>339</v>
      </c>
      <c r="F189" s="140">
        <v>129</v>
      </c>
      <c r="G189" s="9">
        <f t="shared" si="14"/>
        <v>468</v>
      </c>
      <c r="H189" s="140">
        <v>430</v>
      </c>
      <c r="I189" s="9">
        <f t="shared" si="15"/>
        <v>38</v>
      </c>
      <c r="J189" s="140">
        <v>-315</v>
      </c>
      <c r="K189" s="24">
        <f>I189+J189</f>
        <v>-277</v>
      </c>
      <c r="L189" s="112">
        <v>0.25</v>
      </c>
      <c r="M189" s="114"/>
    </row>
    <row r="190" spans="1:13" s="132" customFormat="1" ht="24.75" customHeight="1" x14ac:dyDescent="0.3">
      <c r="A190" s="173">
        <f t="shared" si="23"/>
        <v>173</v>
      </c>
      <c r="B190" s="171">
        <v>6</v>
      </c>
      <c r="C190" s="143" t="s">
        <v>285</v>
      </c>
      <c r="D190" s="144" t="s">
        <v>275</v>
      </c>
      <c r="E190" s="139">
        <v>393.5</v>
      </c>
      <c r="F190" s="140">
        <v>86.5</v>
      </c>
      <c r="G190" s="9">
        <f t="shared" si="14"/>
        <v>480</v>
      </c>
      <c r="H190" s="140">
        <v>430</v>
      </c>
      <c r="I190" s="9">
        <f t="shared" si="15"/>
        <v>50</v>
      </c>
      <c r="J190" s="140">
        <v>0</v>
      </c>
      <c r="K190" s="9">
        <f>I190+J190</f>
        <v>50</v>
      </c>
      <c r="L190" s="112">
        <v>0.25</v>
      </c>
      <c r="M190" s="114"/>
    </row>
    <row r="191" spans="1:13" s="132" customFormat="1" ht="24.75" customHeight="1" x14ac:dyDescent="0.3">
      <c r="A191" s="173">
        <f t="shared" si="23"/>
        <v>174</v>
      </c>
      <c r="B191" s="171">
        <v>7</v>
      </c>
      <c r="C191" s="143" t="s">
        <v>286</v>
      </c>
      <c r="D191" s="144" t="s">
        <v>34</v>
      </c>
      <c r="E191" s="139">
        <v>255</v>
      </c>
      <c r="F191" s="140">
        <v>129</v>
      </c>
      <c r="G191" s="9">
        <f t="shared" si="14"/>
        <v>384</v>
      </c>
      <c r="H191" s="140">
        <v>430</v>
      </c>
      <c r="I191" s="24">
        <f t="shared" si="15"/>
        <v>-46</v>
      </c>
      <c r="J191" s="140">
        <v>-52.9</v>
      </c>
      <c r="K191" s="24">
        <f>I191+J191</f>
        <v>-98.9</v>
      </c>
      <c r="L191" s="112">
        <v>0.25</v>
      </c>
      <c r="M191" s="114"/>
    </row>
    <row r="192" spans="1:13" s="132" customFormat="1" ht="24.75" customHeight="1" x14ac:dyDescent="0.3">
      <c r="A192" s="173">
        <f t="shared" si="23"/>
        <v>175</v>
      </c>
      <c r="B192" s="171">
        <v>8</v>
      </c>
      <c r="C192" s="143" t="s">
        <v>287</v>
      </c>
      <c r="D192" s="144" t="s">
        <v>117</v>
      </c>
      <c r="E192" s="139">
        <v>216</v>
      </c>
      <c r="F192" s="140">
        <v>96.75</v>
      </c>
      <c r="G192" s="9">
        <f t="shared" si="14"/>
        <v>312.75</v>
      </c>
      <c r="H192" s="140">
        <v>430</v>
      </c>
      <c r="I192" s="24">
        <f t="shared" si="15"/>
        <v>-117.25</v>
      </c>
      <c r="J192" s="140">
        <v>-342.1</v>
      </c>
      <c r="K192" s="24">
        <f>I192+J192</f>
        <v>-459.35</v>
      </c>
      <c r="L192" s="112">
        <v>0.25</v>
      </c>
      <c r="M192" s="114"/>
    </row>
    <row r="193" spans="1:13" s="132" customFormat="1" ht="24.75" customHeight="1" x14ac:dyDescent="0.3">
      <c r="A193" s="173">
        <f t="shared" si="23"/>
        <v>176</v>
      </c>
      <c r="B193" s="171">
        <v>9</v>
      </c>
      <c r="C193" s="143" t="s">
        <v>288</v>
      </c>
      <c r="D193" s="144" t="s">
        <v>77</v>
      </c>
      <c r="E193" s="139">
        <v>324</v>
      </c>
      <c r="F193" s="140">
        <v>193.5</v>
      </c>
      <c r="G193" s="9">
        <f t="shared" si="14"/>
        <v>517.5</v>
      </c>
      <c r="H193" s="140">
        <v>430</v>
      </c>
      <c r="I193" s="9">
        <f t="shared" si="15"/>
        <v>87.5</v>
      </c>
      <c r="J193" s="140">
        <v>13.42</v>
      </c>
      <c r="K193" s="9">
        <f>I193+J193</f>
        <v>100.92</v>
      </c>
      <c r="L193" s="112">
        <v>0.25</v>
      </c>
      <c r="M193" s="131" t="s">
        <v>426</v>
      </c>
    </row>
    <row r="194" spans="1:13" s="132" customFormat="1" ht="24.75" customHeight="1" x14ac:dyDescent="0.3">
      <c r="A194" s="173">
        <f t="shared" si="23"/>
        <v>177</v>
      </c>
      <c r="B194" s="171">
        <v>10</v>
      </c>
      <c r="C194" s="143" t="s">
        <v>289</v>
      </c>
      <c r="D194" s="144" t="s">
        <v>136</v>
      </c>
      <c r="E194" s="139">
        <v>163.5</v>
      </c>
      <c r="F194" s="140">
        <v>129</v>
      </c>
      <c r="G194" s="9">
        <f t="shared" si="14"/>
        <v>292.5</v>
      </c>
      <c r="H194" s="140">
        <v>430</v>
      </c>
      <c r="I194" s="24">
        <f t="shared" si="15"/>
        <v>-137.5</v>
      </c>
      <c r="J194" s="140">
        <v>-232.8</v>
      </c>
      <c r="K194" s="24">
        <f>I194+J194</f>
        <v>-370.3</v>
      </c>
      <c r="L194" s="112">
        <v>0.25</v>
      </c>
      <c r="M194" s="131"/>
    </row>
    <row r="195" spans="1:13" s="132" customFormat="1" ht="24.75" customHeight="1" x14ac:dyDescent="0.3">
      <c r="A195" s="173">
        <f t="shared" si="23"/>
        <v>178</v>
      </c>
      <c r="B195" s="171">
        <v>11</v>
      </c>
      <c r="C195" s="143" t="s">
        <v>290</v>
      </c>
      <c r="D195" s="144" t="s">
        <v>52</v>
      </c>
      <c r="E195" s="139">
        <v>442.5</v>
      </c>
      <c r="F195" s="140">
        <v>64.5</v>
      </c>
      <c r="G195" s="9">
        <f t="shared" si="14"/>
        <v>507</v>
      </c>
      <c r="H195" s="140">
        <v>430</v>
      </c>
      <c r="I195" s="140">
        <v>77</v>
      </c>
      <c r="J195" s="140">
        <v>-450.2</v>
      </c>
      <c r="K195" s="24">
        <f>I195+J195</f>
        <v>-373.2</v>
      </c>
      <c r="L195" s="112">
        <v>0.25</v>
      </c>
      <c r="M195" s="131"/>
    </row>
    <row r="196" spans="1:13" s="132" customFormat="1" ht="24.75" customHeight="1" x14ac:dyDescent="0.3">
      <c r="A196" s="173">
        <f t="shared" si="23"/>
        <v>179</v>
      </c>
      <c r="B196" s="171">
        <v>12</v>
      </c>
      <c r="C196" s="143" t="s">
        <v>291</v>
      </c>
      <c r="D196" s="144" t="s">
        <v>292</v>
      </c>
      <c r="E196" s="139">
        <v>222</v>
      </c>
      <c r="F196" s="140">
        <v>129</v>
      </c>
      <c r="G196" s="9">
        <f t="shared" si="14"/>
        <v>351</v>
      </c>
      <c r="H196" s="140">
        <v>430</v>
      </c>
      <c r="I196" s="24">
        <f t="shared" si="15"/>
        <v>-79</v>
      </c>
      <c r="J196" s="140">
        <v>-146.4</v>
      </c>
      <c r="K196" s="24">
        <f>I196+J196</f>
        <v>-225.4</v>
      </c>
      <c r="L196" s="112">
        <v>0.25</v>
      </c>
      <c r="M196" s="131"/>
    </row>
    <row r="197" spans="1:13" s="132" customFormat="1" ht="24.75" customHeight="1" x14ac:dyDescent="0.3">
      <c r="A197" s="173">
        <f t="shared" si="23"/>
        <v>180</v>
      </c>
      <c r="B197" s="171">
        <v>13</v>
      </c>
      <c r="C197" s="143" t="s">
        <v>293</v>
      </c>
      <c r="D197" s="144" t="s">
        <v>107</v>
      </c>
      <c r="E197" s="139">
        <v>218</v>
      </c>
      <c r="F197" s="140">
        <v>193.5</v>
      </c>
      <c r="G197" s="9">
        <f t="shared" si="14"/>
        <v>411.5</v>
      </c>
      <c r="H197" s="140">
        <v>430</v>
      </c>
      <c r="I197" s="24">
        <f t="shared" si="15"/>
        <v>-18.5</v>
      </c>
      <c r="J197" s="140">
        <v>-108.4</v>
      </c>
      <c r="K197" s="24">
        <f>I197+J197</f>
        <v>-126.9</v>
      </c>
      <c r="L197" s="112">
        <v>0.25</v>
      </c>
      <c r="M197" s="131"/>
    </row>
    <row r="198" spans="1:13" s="132" customFormat="1" ht="24.75" customHeight="1" x14ac:dyDescent="0.3">
      <c r="A198" s="169" t="s">
        <v>335</v>
      </c>
      <c r="B198" s="149" t="s">
        <v>298</v>
      </c>
      <c r="C198" s="174"/>
      <c r="D198" s="150"/>
      <c r="E198" s="151">
        <f>SUM(E199:E200)</f>
        <v>404</v>
      </c>
      <c r="F198" s="151">
        <f t="shared" ref="F198:K198" si="24">SUM(F199:F200)</f>
        <v>129</v>
      </c>
      <c r="G198" s="151">
        <f t="shared" si="24"/>
        <v>533</v>
      </c>
      <c r="H198" s="151">
        <f t="shared" si="24"/>
        <v>777.90909090909088</v>
      </c>
      <c r="I198" s="151">
        <f t="shared" si="24"/>
        <v>-136</v>
      </c>
      <c r="J198" s="151">
        <f t="shared" si="24"/>
        <v>-158</v>
      </c>
      <c r="K198" s="151">
        <f t="shared" si="24"/>
        <v>-294</v>
      </c>
      <c r="L198" s="152"/>
      <c r="M198" s="154"/>
    </row>
    <row r="199" spans="1:13" s="132" customFormat="1" ht="40.700000000000003" customHeight="1" x14ac:dyDescent="0.3">
      <c r="A199" s="173">
        <f>A197+1</f>
        <v>181</v>
      </c>
      <c r="B199" s="133">
        <v>1</v>
      </c>
      <c r="C199" s="111" t="s">
        <v>296</v>
      </c>
      <c r="D199" s="193" t="s">
        <v>48</v>
      </c>
      <c r="E199" s="8">
        <v>88</v>
      </c>
      <c r="F199" s="23">
        <v>129</v>
      </c>
      <c r="G199" s="23">
        <f t="shared" si="14"/>
        <v>217</v>
      </c>
      <c r="H199" s="23">
        <v>430</v>
      </c>
      <c r="I199" s="158">
        <f t="shared" si="15"/>
        <v>-213</v>
      </c>
      <c r="J199" s="23">
        <v>-129</v>
      </c>
      <c r="K199" s="158">
        <f>I199+J199</f>
        <v>-342</v>
      </c>
      <c r="L199" s="112">
        <v>0.25</v>
      </c>
      <c r="M199" s="131" t="s">
        <v>428</v>
      </c>
    </row>
    <row r="200" spans="1:13" s="132" customFormat="1" ht="24.75" customHeight="1" x14ac:dyDescent="0.3">
      <c r="A200" s="173">
        <f>A199+1</f>
        <v>182</v>
      </c>
      <c r="B200" s="170">
        <v>2</v>
      </c>
      <c r="C200" s="17" t="s">
        <v>297</v>
      </c>
      <c r="D200" s="145" t="s">
        <v>30</v>
      </c>
      <c r="E200" s="8">
        <v>316</v>
      </c>
      <c r="F200" s="23"/>
      <c r="G200" s="9">
        <f t="shared" si="14"/>
        <v>316</v>
      </c>
      <c r="H200" s="23">
        <v>347.90909090909088</v>
      </c>
      <c r="I200" s="140">
        <v>77</v>
      </c>
      <c r="J200" s="23">
        <v>-29</v>
      </c>
      <c r="K200" s="9">
        <f>I200+J200</f>
        <v>48</v>
      </c>
      <c r="L200" s="112">
        <v>0.25</v>
      </c>
      <c r="M200" s="131"/>
    </row>
    <row r="201" spans="1:13" ht="54.5" customHeight="1" x14ac:dyDescent="0.3">
      <c r="B201" s="204"/>
      <c r="C201" s="205" t="s">
        <v>431</v>
      </c>
      <c r="D201" s="206"/>
      <c r="E201" s="207">
        <f>E9+E42+E59+E85+E113+E144+E164+E173+E184+E198</f>
        <v>112905</v>
      </c>
      <c r="F201" s="207">
        <f t="shared" ref="F201:K201" si="25">F9+F42+F59+F85+F113+F144+F164+F173+F184+F198</f>
        <v>15224.250000000002</v>
      </c>
      <c r="G201" s="207">
        <f t="shared" si="25"/>
        <v>128129.24999999999</v>
      </c>
      <c r="H201" s="207">
        <f t="shared" si="25"/>
        <v>79954.05</v>
      </c>
      <c r="I201" s="207">
        <f t="shared" si="25"/>
        <v>48284.1090909091</v>
      </c>
      <c r="J201" s="207">
        <f t="shared" si="25"/>
        <v>-1973.3800000000003</v>
      </c>
      <c r="K201" s="207">
        <f t="shared" si="25"/>
        <v>46310.729090909103</v>
      </c>
      <c r="L201" s="208"/>
      <c r="M201" s="209"/>
    </row>
    <row r="202" spans="1:13" s="211" customFormat="1" x14ac:dyDescent="0.3">
      <c r="A202" s="210"/>
      <c r="E202" s="212"/>
      <c r="F202" s="212"/>
      <c r="G202" s="212"/>
      <c r="H202" s="212"/>
      <c r="I202" s="212"/>
      <c r="J202" s="212"/>
      <c r="K202" s="212"/>
      <c r="L202" s="213"/>
      <c r="M202" s="214"/>
    </row>
    <row r="203" spans="1:13" s="211" customFormat="1" x14ac:dyDescent="0.3">
      <c r="A203" s="210"/>
      <c r="E203" s="212"/>
      <c r="F203" s="212"/>
      <c r="G203" s="212"/>
      <c r="H203" s="212"/>
      <c r="I203" s="212"/>
      <c r="J203" s="212"/>
      <c r="K203" s="212"/>
      <c r="L203" s="213"/>
      <c r="M203" s="214"/>
    </row>
    <row r="204" spans="1:13" s="211" customFormat="1" x14ac:dyDescent="0.3">
      <c r="A204" s="210"/>
      <c r="E204" s="212"/>
      <c r="F204" s="212"/>
      <c r="G204" s="212"/>
      <c r="H204" s="212"/>
      <c r="I204" s="212"/>
      <c r="J204" s="212"/>
      <c r="K204" s="212"/>
      <c r="L204" s="213"/>
      <c r="M204" s="214"/>
    </row>
    <row r="205" spans="1:13" s="211" customFormat="1" x14ac:dyDescent="0.3">
      <c r="A205" s="210"/>
      <c r="E205" s="212"/>
      <c r="F205" s="212"/>
      <c r="G205" s="212"/>
      <c r="H205" s="212"/>
      <c r="I205" s="212"/>
      <c r="J205" s="212"/>
      <c r="K205" s="212"/>
      <c r="L205" s="213"/>
      <c r="M205" s="214"/>
    </row>
    <row r="206" spans="1:13" s="211" customFormat="1" x14ac:dyDescent="0.3">
      <c r="A206" s="210"/>
      <c r="E206" s="212"/>
      <c r="F206" s="212"/>
      <c r="G206" s="212"/>
      <c r="H206" s="212"/>
      <c r="I206" s="212"/>
      <c r="J206" s="212"/>
      <c r="K206" s="212"/>
      <c r="L206" s="213"/>
      <c r="M206" s="214"/>
    </row>
    <row r="207" spans="1:13" s="211" customFormat="1" x14ac:dyDescent="0.3">
      <c r="A207" s="210"/>
      <c r="E207" s="212"/>
      <c r="F207" s="212"/>
      <c r="G207" s="212"/>
      <c r="H207" s="212"/>
      <c r="I207" s="212"/>
      <c r="J207" s="212"/>
      <c r="K207" s="212"/>
      <c r="L207" s="213"/>
      <c r="M207" s="214"/>
    </row>
    <row r="208" spans="1:13" s="211" customFormat="1" x14ac:dyDescent="0.3">
      <c r="A208" s="210"/>
      <c r="E208" s="212"/>
      <c r="F208" s="212"/>
      <c r="G208" s="212"/>
      <c r="H208" s="212"/>
      <c r="I208" s="212"/>
      <c r="J208" s="212"/>
      <c r="K208" s="212"/>
      <c r="L208" s="213"/>
      <c r="M208" s="214"/>
    </row>
    <row r="209" spans="1:13" s="211" customFormat="1" x14ac:dyDescent="0.3">
      <c r="A209" s="210"/>
      <c r="E209" s="212"/>
      <c r="F209" s="212"/>
      <c r="G209" s="212"/>
      <c r="H209" s="212"/>
      <c r="I209" s="212"/>
      <c r="J209" s="212"/>
      <c r="K209" s="212"/>
      <c r="L209" s="213"/>
      <c r="M209" s="214"/>
    </row>
    <row r="210" spans="1:13" s="211" customFormat="1" x14ac:dyDescent="0.3">
      <c r="A210" s="210"/>
      <c r="E210" s="212"/>
      <c r="F210" s="212"/>
      <c r="G210" s="212"/>
      <c r="H210" s="212"/>
      <c r="I210" s="212"/>
      <c r="J210" s="212"/>
      <c r="K210" s="212"/>
      <c r="L210" s="213"/>
      <c r="M210" s="214"/>
    </row>
    <row r="211" spans="1:13" s="211" customFormat="1" x14ac:dyDescent="0.3">
      <c r="A211" s="210"/>
      <c r="E211" s="212"/>
      <c r="F211" s="212"/>
      <c r="G211" s="212"/>
      <c r="H211" s="212"/>
      <c r="I211" s="212"/>
      <c r="J211" s="212"/>
      <c r="K211" s="212"/>
      <c r="L211" s="213"/>
      <c r="M211" s="214"/>
    </row>
    <row r="212" spans="1:13" s="211" customFormat="1" x14ac:dyDescent="0.3">
      <c r="A212" s="210"/>
      <c r="E212" s="212"/>
      <c r="F212" s="212"/>
      <c r="G212" s="212"/>
      <c r="H212" s="212"/>
      <c r="I212" s="212"/>
      <c r="J212" s="212"/>
      <c r="K212" s="212"/>
      <c r="L212" s="213"/>
      <c r="M212" s="214"/>
    </row>
    <row r="213" spans="1:13" s="211" customFormat="1" x14ac:dyDescent="0.3">
      <c r="A213" s="210"/>
      <c r="E213" s="212"/>
      <c r="F213" s="212"/>
      <c r="G213" s="212"/>
      <c r="H213" s="212"/>
      <c r="I213" s="212"/>
      <c r="J213" s="212"/>
      <c r="K213" s="212"/>
      <c r="L213" s="213"/>
      <c r="M213" s="214"/>
    </row>
    <row r="214" spans="1:13" s="211" customFormat="1" x14ac:dyDescent="0.3">
      <c r="A214" s="210"/>
      <c r="E214" s="212"/>
      <c r="F214" s="212"/>
      <c r="G214" s="212"/>
      <c r="H214" s="212"/>
      <c r="I214" s="212"/>
      <c r="J214" s="212"/>
      <c r="K214" s="212"/>
      <c r="L214" s="213"/>
      <c r="M214" s="214"/>
    </row>
    <row r="215" spans="1:13" s="211" customFormat="1" x14ac:dyDescent="0.3">
      <c r="A215" s="210"/>
      <c r="E215" s="212"/>
      <c r="F215" s="212"/>
      <c r="G215" s="212"/>
      <c r="H215" s="212"/>
      <c r="I215" s="212"/>
      <c r="J215" s="212"/>
      <c r="K215" s="212"/>
      <c r="L215" s="213"/>
      <c r="M215" s="214"/>
    </row>
    <row r="216" spans="1:13" s="211" customFormat="1" x14ac:dyDescent="0.3">
      <c r="A216" s="210"/>
      <c r="E216" s="212"/>
      <c r="F216" s="212"/>
      <c r="G216" s="212"/>
      <c r="H216" s="212"/>
      <c r="I216" s="212"/>
      <c r="J216" s="212"/>
      <c r="K216" s="212"/>
      <c r="L216" s="213"/>
      <c r="M216" s="214"/>
    </row>
    <row r="217" spans="1:13" s="211" customFormat="1" x14ac:dyDescent="0.3">
      <c r="A217" s="210"/>
      <c r="E217" s="212"/>
      <c r="F217" s="212"/>
      <c r="G217" s="212"/>
      <c r="H217" s="212"/>
      <c r="I217" s="212"/>
      <c r="J217" s="212"/>
      <c r="K217" s="212"/>
      <c r="L217" s="213"/>
      <c r="M217" s="214"/>
    </row>
    <row r="218" spans="1:13" s="211" customFormat="1" x14ac:dyDescent="0.3">
      <c r="A218" s="210"/>
      <c r="E218" s="212"/>
      <c r="F218" s="212"/>
      <c r="G218" s="212"/>
      <c r="H218" s="212"/>
      <c r="I218" s="212"/>
      <c r="J218" s="212"/>
      <c r="K218" s="212"/>
      <c r="L218" s="213"/>
      <c r="M218" s="214"/>
    </row>
    <row r="219" spans="1:13" s="211" customFormat="1" x14ac:dyDescent="0.3">
      <c r="A219" s="210"/>
      <c r="E219" s="212"/>
      <c r="F219" s="212"/>
      <c r="G219" s="212"/>
      <c r="H219" s="212"/>
      <c r="I219" s="212"/>
      <c r="J219" s="212"/>
      <c r="K219" s="212"/>
      <c r="L219" s="213"/>
      <c r="M219" s="214"/>
    </row>
    <row r="220" spans="1:13" s="211" customFormat="1" x14ac:dyDescent="0.3">
      <c r="A220" s="210"/>
      <c r="E220" s="212"/>
      <c r="F220" s="212"/>
      <c r="G220" s="212"/>
      <c r="H220" s="212"/>
      <c r="I220" s="212"/>
      <c r="J220" s="212"/>
      <c r="K220" s="212"/>
      <c r="L220" s="213"/>
      <c r="M220" s="214"/>
    </row>
    <row r="221" spans="1:13" s="211" customFormat="1" x14ac:dyDescent="0.3">
      <c r="A221" s="210"/>
      <c r="E221" s="212"/>
      <c r="F221" s="212"/>
      <c r="G221" s="212"/>
      <c r="H221" s="212"/>
      <c r="I221" s="212"/>
      <c r="J221" s="212"/>
      <c r="K221" s="212"/>
      <c r="L221" s="213"/>
      <c r="M221" s="214"/>
    </row>
    <row r="222" spans="1:13" s="211" customFormat="1" x14ac:dyDescent="0.3">
      <c r="A222" s="210"/>
      <c r="E222" s="212"/>
      <c r="F222" s="212"/>
      <c r="G222" s="212"/>
      <c r="H222" s="212"/>
      <c r="I222" s="212"/>
      <c r="J222" s="212"/>
      <c r="K222" s="212"/>
      <c r="L222" s="213"/>
      <c r="M222" s="214"/>
    </row>
    <row r="223" spans="1:13" s="211" customFormat="1" x14ac:dyDescent="0.3">
      <c r="A223" s="210"/>
      <c r="E223" s="212"/>
      <c r="F223" s="212"/>
      <c r="G223" s="212"/>
      <c r="H223" s="212"/>
      <c r="I223" s="212"/>
      <c r="J223" s="212"/>
      <c r="K223" s="212"/>
      <c r="L223" s="213"/>
      <c r="M223" s="214"/>
    </row>
    <row r="224" spans="1:13" s="211" customFormat="1" x14ac:dyDescent="0.3">
      <c r="A224" s="210"/>
      <c r="E224" s="212"/>
      <c r="F224" s="212"/>
      <c r="G224" s="212"/>
      <c r="H224" s="212"/>
      <c r="I224" s="212"/>
      <c r="J224" s="212"/>
      <c r="K224" s="212"/>
      <c r="L224" s="213"/>
      <c r="M224" s="214"/>
    </row>
    <row r="225" spans="1:13" s="211" customFormat="1" x14ac:dyDescent="0.3">
      <c r="A225" s="210"/>
      <c r="E225" s="212"/>
      <c r="F225" s="212"/>
      <c r="G225" s="212"/>
      <c r="H225" s="212"/>
      <c r="I225" s="212"/>
      <c r="J225" s="212"/>
      <c r="K225" s="212"/>
      <c r="L225" s="213"/>
      <c r="M225" s="214"/>
    </row>
    <row r="226" spans="1:13" s="211" customFormat="1" x14ac:dyDescent="0.3">
      <c r="A226" s="210"/>
      <c r="E226" s="212"/>
      <c r="F226" s="212"/>
      <c r="G226" s="212"/>
      <c r="H226" s="212"/>
      <c r="I226" s="212"/>
      <c r="J226" s="212"/>
      <c r="K226" s="212"/>
      <c r="L226" s="213"/>
      <c r="M226" s="214"/>
    </row>
    <row r="227" spans="1:13" s="211" customFormat="1" x14ac:dyDescent="0.3">
      <c r="A227" s="210"/>
      <c r="E227" s="212"/>
      <c r="F227" s="212"/>
      <c r="G227" s="212"/>
      <c r="H227" s="212"/>
      <c r="I227" s="212"/>
      <c r="J227" s="212"/>
      <c r="K227" s="212"/>
      <c r="L227" s="213"/>
      <c r="M227" s="214"/>
    </row>
    <row r="228" spans="1:13" s="211" customFormat="1" x14ac:dyDescent="0.3">
      <c r="A228" s="210"/>
      <c r="E228" s="212"/>
      <c r="F228" s="212"/>
      <c r="G228" s="212"/>
      <c r="H228" s="212"/>
      <c r="I228" s="212"/>
      <c r="J228" s="212"/>
      <c r="K228" s="212"/>
      <c r="L228" s="213"/>
      <c r="M228" s="214"/>
    </row>
    <row r="229" spans="1:13" s="211" customFormat="1" x14ac:dyDescent="0.3">
      <c r="A229" s="210"/>
      <c r="E229" s="212"/>
      <c r="F229" s="212"/>
      <c r="G229" s="212"/>
      <c r="H229" s="212"/>
      <c r="I229" s="212"/>
      <c r="J229" s="212"/>
      <c r="K229" s="212"/>
      <c r="L229" s="213"/>
      <c r="M229" s="214"/>
    </row>
    <row r="230" spans="1:13" s="211" customFormat="1" x14ac:dyDescent="0.3">
      <c r="A230" s="210"/>
      <c r="E230" s="212"/>
      <c r="F230" s="212"/>
      <c r="G230" s="212"/>
      <c r="H230" s="212"/>
      <c r="I230" s="212"/>
      <c r="J230" s="212"/>
      <c r="K230" s="212"/>
      <c r="L230" s="213"/>
      <c r="M230" s="214"/>
    </row>
    <row r="231" spans="1:13" s="211" customFormat="1" x14ac:dyDescent="0.3">
      <c r="A231" s="210"/>
      <c r="E231" s="212"/>
      <c r="F231" s="212"/>
      <c r="G231" s="212"/>
      <c r="H231" s="212"/>
      <c r="I231" s="212"/>
      <c r="J231" s="212"/>
      <c r="K231" s="212"/>
      <c r="L231" s="213"/>
      <c r="M231" s="214"/>
    </row>
    <row r="232" spans="1:13" s="211" customFormat="1" x14ac:dyDescent="0.3">
      <c r="A232" s="210"/>
      <c r="E232" s="212"/>
      <c r="F232" s="212"/>
      <c r="G232" s="212"/>
      <c r="H232" s="212"/>
      <c r="I232" s="212"/>
      <c r="J232" s="212"/>
      <c r="K232" s="212"/>
      <c r="L232" s="213"/>
      <c r="M232" s="214"/>
    </row>
    <row r="233" spans="1:13" s="211" customFormat="1" x14ac:dyDescent="0.3">
      <c r="A233" s="210"/>
      <c r="E233" s="212"/>
      <c r="F233" s="212"/>
      <c r="G233" s="212"/>
      <c r="H233" s="212"/>
      <c r="I233" s="212"/>
      <c r="J233" s="212"/>
      <c r="K233" s="212"/>
      <c r="L233" s="213"/>
      <c r="M233" s="214"/>
    </row>
    <row r="234" spans="1:13" s="211" customFormat="1" x14ac:dyDescent="0.3">
      <c r="A234" s="210"/>
      <c r="E234" s="212"/>
      <c r="F234" s="212"/>
      <c r="G234" s="212"/>
      <c r="H234" s="212"/>
      <c r="I234" s="212"/>
      <c r="J234" s="212"/>
      <c r="K234" s="212"/>
      <c r="L234" s="213"/>
      <c r="M234" s="214"/>
    </row>
    <row r="235" spans="1:13" s="211" customFormat="1" x14ac:dyDescent="0.3">
      <c r="A235" s="210"/>
      <c r="E235" s="212"/>
      <c r="F235" s="212"/>
      <c r="G235" s="212"/>
      <c r="H235" s="212"/>
      <c r="I235" s="212"/>
      <c r="J235" s="212"/>
      <c r="K235" s="212"/>
      <c r="L235" s="213"/>
      <c r="M235" s="214"/>
    </row>
    <row r="236" spans="1:13" s="211" customFormat="1" x14ac:dyDescent="0.3">
      <c r="A236" s="210"/>
      <c r="E236" s="212"/>
      <c r="F236" s="212"/>
      <c r="G236" s="212"/>
      <c r="H236" s="212"/>
      <c r="I236" s="212"/>
      <c r="J236" s="212"/>
      <c r="K236" s="212"/>
      <c r="L236" s="213"/>
      <c r="M236" s="214"/>
    </row>
    <row r="237" spans="1:13" s="211" customFormat="1" x14ac:dyDescent="0.3">
      <c r="A237" s="210"/>
      <c r="E237" s="212"/>
      <c r="F237" s="212"/>
      <c r="G237" s="212"/>
      <c r="H237" s="212"/>
      <c r="I237" s="212"/>
      <c r="J237" s="212"/>
      <c r="K237" s="212"/>
      <c r="L237" s="213"/>
      <c r="M237" s="214"/>
    </row>
    <row r="238" spans="1:13" s="211" customFormat="1" x14ac:dyDescent="0.3">
      <c r="A238" s="210"/>
      <c r="E238" s="212"/>
      <c r="F238" s="212"/>
      <c r="G238" s="212"/>
      <c r="H238" s="212"/>
      <c r="I238" s="212"/>
      <c r="J238" s="212"/>
      <c r="K238" s="212"/>
      <c r="L238" s="213"/>
      <c r="M238" s="214"/>
    </row>
    <row r="239" spans="1:13" s="211" customFormat="1" x14ac:dyDescent="0.3">
      <c r="A239" s="210"/>
      <c r="E239" s="212"/>
      <c r="F239" s="212"/>
      <c r="G239" s="212"/>
      <c r="H239" s="212"/>
      <c r="I239" s="212"/>
      <c r="J239" s="212"/>
      <c r="K239" s="212"/>
      <c r="L239" s="213"/>
      <c r="M239" s="214"/>
    </row>
    <row r="240" spans="1:13" s="211" customFormat="1" x14ac:dyDescent="0.3">
      <c r="A240" s="210"/>
      <c r="E240" s="212"/>
      <c r="F240" s="212"/>
      <c r="G240" s="212"/>
      <c r="H240" s="212"/>
      <c r="I240" s="212"/>
      <c r="J240" s="212"/>
      <c r="K240" s="212"/>
      <c r="L240" s="213"/>
      <c r="M240" s="214"/>
    </row>
    <row r="241" spans="1:13" s="211" customFormat="1" x14ac:dyDescent="0.3">
      <c r="A241" s="210"/>
      <c r="E241" s="212"/>
      <c r="F241" s="212"/>
      <c r="G241" s="212"/>
      <c r="H241" s="212"/>
      <c r="I241" s="212"/>
      <c r="J241" s="212"/>
      <c r="K241" s="212"/>
      <c r="L241" s="213"/>
      <c r="M241" s="214"/>
    </row>
    <row r="242" spans="1:13" s="211" customFormat="1" x14ac:dyDescent="0.3">
      <c r="A242" s="210"/>
      <c r="E242" s="212"/>
      <c r="F242" s="212"/>
      <c r="G242" s="212"/>
      <c r="H242" s="212"/>
      <c r="I242" s="212"/>
      <c r="J242" s="212"/>
      <c r="K242" s="212"/>
      <c r="L242" s="213"/>
      <c r="M242" s="214"/>
    </row>
    <row r="243" spans="1:13" s="211" customFormat="1" x14ac:dyDescent="0.3">
      <c r="A243" s="210"/>
      <c r="E243" s="212"/>
      <c r="F243" s="212"/>
      <c r="G243" s="212"/>
      <c r="H243" s="212"/>
      <c r="I243" s="212"/>
      <c r="J243" s="212"/>
      <c r="K243" s="212"/>
      <c r="L243" s="213"/>
      <c r="M243" s="214"/>
    </row>
    <row r="244" spans="1:13" s="211" customFormat="1" x14ac:dyDescent="0.3">
      <c r="A244" s="210"/>
      <c r="E244" s="212"/>
      <c r="F244" s="212"/>
      <c r="G244" s="212"/>
      <c r="H244" s="212"/>
      <c r="I244" s="212"/>
      <c r="J244" s="212"/>
      <c r="K244" s="212"/>
      <c r="L244" s="213"/>
      <c r="M244" s="214"/>
    </row>
    <row r="245" spans="1:13" s="211" customFormat="1" x14ac:dyDescent="0.3">
      <c r="A245" s="210"/>
      <c r="E245" s="212"/>
      <c r="F245" s="212"/>
      <c r="G245" s="212"/>
      <c r="H245" s="212"/>
      <c r="I245" s="212"/>
      <c r="J245" s="212"/>
      <c r="K245" s="212"/>
      <c r="L245" s="213"/>
      <c r="M245" s="214"/>
    </row>
    <row r="246" spans="1:13" s="211" customFormat="1" x14ac:dyDescent="0.3">
      <c r="A246" s="210"/>
      <c r="E246" s="212"/>
      <c r="F246" s="212"/>
      <c r="G246" s="212"/>
      <c r="H246" s="212"/>
      <c r="I246" s="212"/>
      <c r="J246" s="212"/>
      <c r="K246" s="212"/>
      <c r="L246" s="213"/>
      <c r="M246" s="214"/>
    </row>
    <row r="247" spans="1:13" s="211" customFormat="1" x14ac:dyDescent="0.3">
      <c r="A247" s="210"/>
      <c r="E247" s="212"/>
      <c r="F247" s="212"/>
      <c r="G247" s="212"/>
      <c r="H247" s="212"/>
      <c r="I247" s="212"/>
      <c r="J247" s="212"/>
      <c r="K247" s="212"/>
      <c r="L247" s="213"/>
      <c r="M247" s="214"/>
    </row>
    <row r="248" spans="1:13" s="211" customFormat="1" x14ac:dyDescent="0.3">
      <c r="A248" s="210"/>
      <c r="E248" s="212"/>
      <c r="F248" s="212"/>
      <c r="G248" s="212"/>
      <c r="H248" s="212"/>
      <c r="I248" s="212"/>
      <c r="J248" s="212"/>
      <c r="K248" s="212"/>
      <c r="L248" s="213"/>
      <c r="M248" s="214"/>
    </row>
    <row r="249" spans="1:13" s="211" customFormat="1" x14ac:dyDescent="0.3">
      <c r="A249" s="210"/>
      <c r="E249" s="212"/>
      <c r="F249" s="212"/>
      <c r="G249" s="212"/>
      <c r="H249" s="212"/>
      <c r="I249" s="212"/>
      <c r="J249" s="212"/>
      <c r="K249" s="212"/>
      <c r="L249" s="213"/>
      <c r="M249" s="214"/>
    </row>
    <row r="250" spans="1:13" s="211" customFormat="1" x14ac:dyDescent="0.3">
      <c r="A250" s="210"/>
      <c r="E250" s="212"/>
      <c r="F250" s="212"/>
      <c r="G250" s="212"/>
      <c r="H250" s="212"/>
      <c r="I250" s="212"/>
      <c r="J250" s="212"/>
      <c r="K250" s="212"/>
      <c r="L250" s="213"/>
      <c r="M250" s="214"/>
    </row>
    <row r="251" spans="1:13" s="211" customFormat="1" x14ac:dyDescent="0.3">
      <c r="A251" s="210"/>
      <c r="E251" s="212"/>
      <c r="F251" s="212"/>
      <c r="G251" s="212"/>
      <c r="H251" s="212"/>
      <c r="I251" s="212"/>
      <c r="J251" s="212"/>
      <c r="K251" s="212"/>
      <c r="L251" s="213"/>
      <c r="M251" s="214"/>
    </row>
    <row r="252" spans="1:13" s="211" customFormat="1" x14ac:dyDescent="0.3">
      <c r="A252" s="210"/>
      <c r="E252" s="212"/>
      <c r="F252" s="212"/>
      <c r="G252" s="212"/>
      <c r="H252" s="212"/>
      <c r="I252" s="212"/>
      <c r="J252" s="212"/>
      <c r="K252" s="212"/>
      <c r="L252" s="213"/>
      <c r="M252" s="214"/>
    </row>
    <row r="253" spans="1:13" s="211" customFormat="1" x14ac:dyDescent="0.3">
      <c r="A253" s="210"/>
      <c r="E253" s="212"/>
      <c r="F253" s="212"/>
      <c r="G253" s="212"/>
      <c r="H253" s="212"/>
      <c r="I253" s="212"/>
      <c r="J253" s="212"/>
      <c r="K253" s="212"/>
      <c r="L253" s="213"/>
      <c r="M253" s="214"/>
    </row>
    <row r="254" spans="1:13" s="211" customFormat="1" x14ac:dyDescent="0.3">
      <c r="A254" s="210"/>
      <c r="E254" s="212"/>
      <c r="F254" s="212"/>
      <c r="G254" s="212"/>
      <c r="H254" s="212"/>
      <c r="I254" s="212"/>
      <c r="J254" s="212"/>
      <c r="K254" s="212"/>
      <c r="L254" s="213"/>
      <c r="M254" s="214"/>
    </row>
    <row r="255" spans="1:13" s="211" customFormat="1" x14ac:dyDescent="0.3">
      <c r="A255" s="210"/>
      <c r="E255" s="212"/>
      <c r="F255" s="212"/>
      <c r="G255" s="212"/>
      <c r="H255" s="212"/>
      <c r="I255" s="212"/>
      <c r="J255" s="212"/>
      <c r="K255" s="212"/>
      <c r="L255" s="213"/>
      <c r="M255" s="214"/>
    </row>
    <row r="256" spans="1:13" s="211" customFormat="1" x14ac:dyDescent="0.3">
      <c r="A256" s="210"/>
      <c r="E256" s="212"/>
      <c r="F256" s="212"/>
      <c r="G256" s="212"/>
      <c r="H256" s="212"/>
      <c r="I256" s="212"/>
      <c r="J256" s="212"/>
      <c r="K256" s="212"/>
      <c r="L256" s="213"/>
      <c r="M256" s="214"/>
    </row>
    <row r="257" spans="1:13" s="211" customFormat="1" x14ac:dyDescent="0.3">
      <c r="A257" s="210"/>
      <c r="E257" s="212"/>
      <c r="F257" s="212"/>
      <c r="G257" s="212"/>
      <c r="H257" s="212"/>
      <c r="I257" s="212"/>
      <c r="J257" s="212"/>
      <c r="K257" s="212"/>
      <c r="L257" s="213"/>
      <c r="M257" s="214"/>
    </row>
    <row r="258" spans="1:13" s="211" customFormat="1" x14ac:dyDescent="0.3">
      <c r="A258" s="210"/>
      <c r="E258" s="212"/>
      <c r="F258" s="212"/>
      <c r="G258" s="212"/>
      <c r="H258" s="212"/>
      <c r="I258" s="212"/>
      <c r="J258" s="212"/>
      <c r="K258" s="212"/>
      <c r="L258" s="213"/>
      <c r="M258" s="214"/>
    </row>
    <row r="259" spans="1:13" s="211" customFormat="1" x14ac:dyDescent="0.3">
      <c r="A259" s="210"/>
      <c r="E259" s="212"/>
      <c r="F259" s="212"/>
      <c r="G259" s="212"/>
      <c r="H259" s="212"/>
      <c r="I259" s="212"/>
      <c r="J259" s="212"/>
      <c r="K259" s="212"/>
      <c r="L259" s="213"/>
      <c r="M259" s="214"/>
    </row>
    <row r="260" spans="1:13" s="211" customFormat="1" x14ac:dyDescent="0.3">
      <c r="A260" s="210"/>
      <c r="E260" s="212"/>
      <c r="F260" s="212"/>
      <c r="G260" s="212"/>
      <c r="H260" s="212"/>
      <c r="I260" s="212"/>
      <c r="J260" s="212"/>
      <c r="K260" s="212"/>
      <c r="L260" s="213"/>
      <c r="M260" s="214"/>
    </row>
    <row r="261" spans="1:13" s="211" customFormat="1" x14ac:dyDescent="0.3">
      <c r="A261" s="210"/>
      <c r="E261" s="212"/>
      <c r="F261" s="212"/>
      <c r="G261" s="212"/>
      <c r="H261" s="212"/>
      <c r="I261" s="212"/>
      <c r="J261" s="212"/>
      <c r="K261" s="212"/>
      <c r="L261" s="213"/>
      <c r="M261" s="214"/>
    </row>
    <row r="262" spans="1:13" s="211" customFormat="1" x14ac:dyDescent="0.3">
      <c r="A262" s="210"/>
      <c r="E262" s="212"/>
      <c r="F262" s="212"/>
      <c r="G262" s="212"/>
      <c r="H262" s="212"/>
      <c r="I262" s="212"/>
      <c r="J262" s="212"/>
      <c r="K262" s="212"/>
      <c r="L262" s="213"/>
      <c r="M262" s="214"/>
    </row>
    <row r="263" spans="1:13" s="211" customFormat="1" x14ac:dyDescent="0.3">
      <c r="A263" s="210"/>
      <c r="E263" s="212"/>
      <c r="F263" s="212"/>
      <c r="G263" s="212"/>
      <c r="H263" s="212"/>
      <c r="I263" s="212"/>
      <c r="J263" s="212"/>
      <c r="K263" s="212"/>
      <c r="L263" s="213"/>
      <c r="M263" s="214"/>
    </row>
    <row r="264" spans="1:13" s="211" customFormat="1" x14ac:dyDescent="0.3">
      <c r="A264" s="210"/>
      <c r="E264" s="212"/>
      <c r="F264" s="212"/>
      <c r="G264" s="212"/>
      <c r="H264" s="212"/>
      <c r="I264" s="212"/>
      <c r="J264" s="212"/>
      <c r="K264" s="212"/>
      <c r="L264" s="213"/>
      <c r="M264" s="214"/>
    </row>
    <row r="265" spans="1:13" s="211" customFormat="1" x14ac:dyDescent="0.3">
      <c r="A265" s="210"/>
      <c r="E265" s="212"/>
      <c r="F265" s="212"/>
      <c r="G265" s="212"/>
      <c r="H265" s="212"/>
      <c r="I265" s="212"/>
      <c r="J265" s="212"/>
      <c r="K265" s="212"/>
      <c r="L265" s="213"/>
      <c r="M265" s="214"/>
    </row>
    <row r="266" spans="1:13" s="211" customFormat="1" x14ac:dyDescent="0.3">
      <c r="A266" s="210"/>
      <c r="E266" s="212"/>
      <c r="F266" s="212"/>
      <c r="G266" s="212"/>
      <c r="H266" s="212"/>
      <c r="I266" s="212"/>
      <c r="J266" s="212"/>
      <c r="K266" s="212"/>
      <c r="L266" s="213"/>
      <c r="M266" s="214"/>
    </row>
    <row r="267" spans="1:13" s="211" customFormat="1" x14ac:dyDescent="0.3">
      <c r="A267" s="210"/>
      <c r="E267" s="212"/>
      <c r="F267" s="212"/>
      <c r="G267" s="212"/>
      <c r="H267" s="212"/>
      <c r="I267" s="212"/>
      <c r="J267" s="212"/>
      <c r="K267" s="212"/>
      <c r="L267" s="213"/>
      <c r="M267" s="214"/>
    </row>
    <row r="268" spans="1:13" s="211" customFormat="1" x14ac:dyDescent="0.3">
      <c r="A268" s="210"/>
      <c r="E268" s="212"/>
      <c r="F268" s="212"/>
      <c r="G268" s="212"/>
      <c r="H268" s="212"/>
      <c r="I268" s="212"/>
      <c r="J268" s="212"/>
      <c r="K268" s="212"/>
      <c r="L268" s="213"/>
      <c r="M268" s="214"/>
    </row>
    <row r="269" spans="1:13" s="211" customFormat="1" x14ac:dyDescent="0.3">
      <c r="A269" s="210"/>
      <c r="E269" s="212"/>
      <c r="F269" s="212"/>
      <c r="G269" s="212"/>
      <c r="H269" s="212"/>
      <c r="I269" s="212"/>
      <c r="J269" s="212"/>
      <c r="K269" s="212"/>
      <c r="L269" s="213"/>
      <c r="M269" s="214"/>
    </row>
    <row r="270" spans="1:13" s="211" customFormat="1" x14ac:dyDescent="0.3">
      <c r="A270" s="210"/>
      <c r="E270" s="212"/>
      <c r="F270" s="212"/>
      <c r="G270" s="212"/>
      <c r="H270" s="212"/>
      <c r="I270" s="212"/>
      <c r="J270" s="212"/>
      <c r="K270" s="212"/>
      <c r="L270" s="213"/>
      <c r="M270" s="214"/>
    </row>
    <row r="271" spans="1:13" s="211" customFormat="1" x14ac:dyDescent="0.3">
      <c r="A271" s="210"/>
      <c r="E271" s="212"/>
      <c r="F271" s="212"/>
      <c r="G271" s="212"/>
      <c r="H271" s="212"/>
      <c r="I271" s="212"/>
      <c r="J271" s="212"/>
      <c r="K271" s="212"/>
      <c r="L271" s="213"/>
      <c r="M271" s="214"/>
    </row>
    <row r="272" spans="1:13" s="211" customFormat="1" x14ac:dyDescent="0.3">
      <c r="A272" s="210"/>
      <c r="E272" s="212"/>
      <c r="F272" s="212"/>
      <c r="G272" s="212"/>
      <c r="H272" s="212"/>
      <c r="I272" s="212"/>
      <c r="J272" s="212"/>
      <c r="K272" s="212"/>
      <c r="L272" s="213"/>
      <c r="M272" s="214"/>
    </row>
    <row r="273" spans="1:13" s="211" customFormat="1" x14ac:dyDescent="0.3">
      <c r="A273" s="210"/>
      <c r="E273" s="212"/>
      <c r="F273" s="212"/>
      <c r="G273" s="212"/>
      <c r="H273" s="212"/>
      <c r="I273" s="212"/>
      <c r="J273" s="212"/>
      <c r="K273" s="212"/>
      <c r="L273" s="213"/>
      <c r="M273" s="214"/>
    </row>
    <row r="274" spans="1:13" s="211" customFormat="1" x14ac:dyDescent="0.3">
      <c r="A274" s="210"/>
      <c r="E274" s="212"/>
      <c r="F274" s="212"/>
      <c r="G274" s="212"/>
      <c r="H274" s="212"/>
      <c r="I274" s="212"/>
      <c r="J274" s="212"/>
      <c r="K274" s="212"/>
      <c r="L274" s="213"/>
      <c r="M274" s="214"/>
    </row>
    <row r="275" spans="1:13" s="211" customFormat="1" x14ac:dyDescent="0.3">
      <c r="A275" s="210"/>
      <c r="E275" s="212"/>
      <c r="F275" s="212"/>
      <c r="G275" s="212"/>
      <c r="H275" s="212"/>
      <c r="I275" s="212"/>
      <c r="J275" s="212"/>
      <c r="K275" s="212"/>
      <c r="L275" s="213"/>
      <c r="M275" s="214"/>
    </row>
    <row r="276" spans="1:13" s="211" customFormat="1" x14ac:dyDescent="0.3">
      <c r="A276" s="210"/>
      <c r="E276" s="212"/>
      <c r="F276" s="212"/>
      <c r="G276" s="212"/>
      <c r="H276" s="212"/>
      <c r="I276" s="212"/>
      <c r="J276" s="212"/>
      <c r="K276" s="212"/>
      <c r="L276" s="213"/>
      <c r="M276" s="214"/>
    </row>
    <row r="277" spans="1:13" s="211" customFormat="1" x14ac:dyDescent="0.3">
      <c r="A277" s="210"/>
      <c r="E277" s="212"/>
      <c r="F277" s="212"/>
      <c r="G277" s="212"/>
      <c r="H277" s="212"/>
      <c r="I277" s="212"/>
      <c r="J277" s="212"/>
      <c r="K277" s="212"/>
      <c r="L277" s="213"/>
      <c r="M277" s="214"/>
    </row>
    <row r="278" spans="1:13" s="211" customFormat="1" x14ac:dyDescent="0.3">
      <c r="A278" s="210"/>
      <c r="E278" s="212"/>
      <c r="F278" s="212"/>
      <c r="G278" s="212"/>
      <c r="H278" s="212"/>
      <c r="I278" s="212"/>
      <c r="J278" s="212"/>
      <c r="K278" s="212"/>
      <c r="L278" s="213"/>
      <c r="M278" s="214"/>
    </row>
    <row r="279" spans="1:13" s="211" customFormat="1" x14ac:dyDescent="0.3">
      <c r="A279" s="210"/>
      <c r="E279" s="212"/>
      <c r="F279" s="212"/>
      <c r="G279" s="212"/>
      <c r="H279" s="212"/>
      <c r="I279" s="212"/>
      <c r="J279" s="212"/>
      <c r="K279" s="212"/>
      <c r="L279" s="213"/>
      <c r="M279" s="214"/>
    </row>
    <row r="280" spans="1:13" s="211" customFormat="1" x14ac:dyDescent="0.3">
      <c r="A280" s="210"/>
      <c r="E280" s="212"/>
      <c r="F280" s="212"/>
      <c r="G280" s="212"/>
      <c r="H280" s="212"/>
      <c r="I280" s="212"/>
      <c r="J280" s="212"/>
      <c r="K280" s="212"/>
      <c r="L280" s="213"/>
      <c r="M280" s="214"/>
    </row>
    <row r="281" spans="1:13" s="211" customFormat="1" x14ac:dyDescent="0.3">
      <c r="A281" s="210"/>
      <c r="E281" s="212"/>
      <c r="F281" s="212"/>
      <c r="G281" s="212"/>
      <c r="H281" s="212"/>
      <c r="I281" s="212"/>
      <c r="J281" s="212"/>
      <c r="K281" s="212"/>
      <c r="L281" s="213"/>
      <c r="M281" s="214"/>
    </row>
    <row r="282" spans="1:13" s="211" customFormat="1" x14ac:dyDescent="0.3">
      <c r="A282" s="210"/>
      <c r="E282" s="212"/>
      <c r="F282" s="212"/>
      <c r="G282" s="212"/>
      <c r="H282" s="212"/>
      <c r="I282" s="212"/>
      <c r="J282" s="212"/>
      <c r="K282" s="212"/>
      <c r="L282" s="213"/>
      <c r="M282" s="214"/>
    </row>
    <row r="283" spans="1:13" s="211" customFormat="1" x14ac:dyDescent="0.3">
      <c r="A283" s="210"/>
      <c r="E283" s="212"/>
      <c r="F283" s="212"/>
      <c r="G283" s="212"/>
      <c r="H283" s="212"/>
      <c r="I283" s="212"/>
      <c r="J283" s="212"/>
      <c r="K283" s="212"/>
      <c r="L283" s="213"/>
      <c r="M283" s="214"/>
    </row>
    <row r="284" spans="1:13" s="211" customFormat="1" x14ac:dyDescent="0.3">
      <c r="A284" s="210"/>
      <c r="E284" s="212"/>
      <c r="F284" s="212"/>
      <c r="G284" s="212"/>
      <c r="H284" s="212"/>
      <c r="I284" s="212"/>
      <c r="J284" s="212"/>
      <c r="K284" s="212"/>
      <c r="L284" s="213"/>
      <c r="M284" s="214"/>
    </row>
    <row r="285" spans="1:13" s="211" customFormat="1" x14ac:dyDescent="0.3">
      <c r="A285" s="210"/>
      <c r="E285" s="212"/>
      <c r="F285" s="212"/>
      <c r="G285" s="212"/>
      <c r="H285" s="212"/>
      <c r="I285" s="212"/>
      <c r="J285" s="212"/>
      <c r="K285" s="212"/>
      <c r="L285" s="213"/>
      <c r="M285" s="214"/>
    </row>
    <row r="286" spans="1:13" s="211" customFormat="1" x14ac:dyDescent="0.3">
      <c r="A286" s="210"/>
      <c r="E286" s="212"/>
      <c r="F286" s="212"/>
      <c r="G286" s="212"/>
      <c r="H286" s="212"/>
      <c r="I286" s="212"/>
      <c r="J286" s="212"/>
      <c r="K286" s="212"/>
      <c r="L286" s="213"/>
      <c r="M286" s="214"/>
    </row>
    <row r="287" spans="1:13" s="211" customFormat="1" x14ac:dyDescent="0.3">
      <c r="A287" s="210"/>
      <c r="E287" s="212"/>
      <c r="F287" s="212"/>
      <c r="G287" s="212"/>
      <c r="H287" s="212"/>
      <c r="I287" s="212"/>
      <c r="J287" s="212"/>
      <c r="K287" s="212"/>
      <c r="L287" s="213"/>
      <c r="M287" s="214"/>
    </row>
    <row r="288" spans="1:13" s="211" customFormat="1" x14ac:dyDescent="0.3">
      <c r="A288" s="210"/>
      <c r="E288" s="212"/>
      <c r="F288" s="212"/>
      <c r="G288" s="212"/>
      <c r="H288" s="212"/>
      <c r="I288" s="212"/>
      <c r="J288" s="212"/>
      <c r="K288" s="212"/>
      <c r="L288" s="213"/>
      <c r="M288" s="214"/>
    </row>
    <row r="289" spans="1:13" s="211" customFormat="1" x14ac:dyDescent="0.3">
      <c r="A289" s="210"/>
      <c r="E289" s="212"/>
      <c r="F289" s="212"/>
      <c r="G289" s="212"/>
      <c r="H289" s="212"/>
      <c r="I289" s="212"/>
      <c r="J289" s="212"/>
      <c r="K289" s="212"/>
      <c r="L289" s="213"/>
      <c r="M289" s="214"/>
    </row>
    <row r="290" spans="1:13" s="211" customFormat="1" x14ac:dyDescent="0.3">
      <c r="A290" s="210"/>
      <c r="E290" s="212"/>
      <c r="F290" s="212"/>
      <c r="G290" s="212"/>
      <c r="H290" s="212"/>
      <c r="I290" s="212"/>
      <c r="J290" s="212"/>
      <c r="K290" s="212"/>
      <c r="L290" s="213"/>
      <c r="M290" s="214"/>
    </row>
    <row r="291" spans="1:13" s="211" customFormat="1" x14ac:dyDescent="0.3">
      <c r="A291" s="210"/>
      <c r="E291" s="212"/>
      <c r="F291" s="212"/>
      <c r="G291" s="212"/>
      <c r="H291" s="212"/>
      <c r="I291" s="212"/>
      <c r="J291" s="212"/>
      <c r="K291" s="212"/>
      <c r="L291" s="213"/>
      <c r="M291" s="214"/>
    </row>
    <row r="292" spans="1:13" s="211" customFormat="1" x14ac:dyDescent="0.3">
      <c r="A292" s="210"/>
      <c r="E292" s="212"/>
      <c r="F292" s="212"/>
      <c r="G292" s="212"/>
      <c r="H292" s="212"/>
      <c r="I292" s="212"/>
      <c r="J292" s="212"/>
      <c r="K292" s="212"/>
      <c r="L292" s="213"/>
      <c r="M292" s="214"/>
    </row>
    <row r="293" spans="1:13" s="211" customFormat="1" x14ac:dyDescent="0.3">
      <c r="A293" s="210"/>
      <c r="E293" s="212"/>
      <c r="F293" s="212"/>
      <c r="G293" s="212"/>
      <c r="H293" s="212"/>
      <c r="I293" s="212"/>
      <c r="J293" s="212"/>
      <c r="K293" s="212"/>
      <c r="L293" s="213"/>
      <c r="M293" s="214"/>
    </row>
    <row r="294" spans="1:13" s="211" customFormat="1" x14ac:dyDescent="0.3">
      <c r="A294" s="210"/>
      <c r="E294" s="212"/>
      <c r="F294" s="212"/>
      <c r="G294" s="212"/>
      <c r="H294" s="212"/>
      <c r="I294" s="212"/>
      <c r="J294" s="212"/>
      <c r="K294" s="212"/>
      <c r="L294" s="213"/>
      <c r="M294" s="214"/>
    </row>
    <row r="295" spans="1:13" s="211" customFormat="1" x14ac:dyDescent="0.3">
      <c r="A295" s="210"/>
      <c r="E295" s="212"/>
      <c r="F295" s="212"/>
      <c r="G295" s="212"/>
      <c r="H295" s="212"/>
      <c r="I295" s="212"/>
      <c r="J295" s="212"/>
      <c r="K295" s="212"/>
      <c r="L295" s="213"/>
      <c r="M295" s="214"/>
    </row>
    <row r="296" spans="1:13" s="211" customFormat="1" x14ac:dyDescent="0.3">
      <c r="A296" s="210"/>
      <c r="E296" s="212"/>
      <c r="F296" s="212"/>
      <c r="G296" s="212"/>
      <c r="H296" s="212"/>
      <c r="I296" s="212"/>
      <c r="J296" s="212"/>
      <c r="K296" s="212"/>
      <c r="L296" s="213"/>
      <c r="M296" s="214"/>
    </row>
    <row r="297" spans="1:13" s="211" customFormat="1" x14ac:dyDescent="0.3">
      <c r="A297" s="210"/>
      <c r="E297" s="212"/>
      <c r="F297" s="212"/>
      <c r="G297" s="212"/>
      <c r="H297" s="212"/>
      <c r="I297" s="212"/>
      <c r="J297" s="212"/>
      <c r="K297" s="212"/>
      <c r="L297" s="213"/>
      <c r="M297" s="214"/>
    </row>
    <row r="298" spans="1:13" s="211" customFormat="1" x14ac:dyDescent="0.3">
      <c r="A298" s="210"/>
      <c r="E298" s="212"/>
      <c r="F298" s="212"/>
      <c r="G298" s="212"/>
      <c r="H298" s="212"/>
      <c r="I298" s="212"/>
      <c r="J298" s="212"/>
      <c r="K298" s="212"/>
      <c r="L298" s="213"/>
      <c r="M298" s="214"/>
    </row>
    <row r="299" spans="1:13" s="211" customFormat="1" x14ac:dyDescent="0.3">
      <c r="A299" s="210"/>
      <c r="E299" s="212"/>
      <c r="F299" s="212"/>
      <c r="G299" s="212"/>
      <c r="H299" s="212"/>
      <c r="I299" s="212"/>
      <c r="J299" s="212"/>
      <c r="K299" s="212"/>
      <c r="L299" s="213"/>
      <c r="M299" s="214"/>
    </row>
    <row r="300" spans="1:13" s="211" customFormat="1" x14ac:dyDescent="0.3">
      <c r="A300" s="210"/>
      <c r="E300" s="212"/>
      <c r="F300" s="212"/>
      <c r="G300" s="212"/>
      <c r="H300" s="212"/>
      <c r="I300" s="212"/>
      <c r="J300" s="212"/>
      <c r="K300" s="212"/>
      <c r="L300" s="213"/>
      <c r="M300" s="214"/>
    </row>
    <row r="301" spans="1:13" s="211" customFormat="1" x14ac:dyDescent="0.3">
      <c r="A301" s="210"/>
      <c r="E301" s="212"/>
      <c r="F301" s="212"/>
      <c r="G301" s="212"/>
      <c r="H301" s="212"/>
      <c r="I301" s="212"/>
      <c r="J301" s="212"/>
      <c r="K301" s="212"/>
      <c r="L301" s="213"/>
      <c r="M301" s="214"/>
    </row>
    <row r="302" spans="1:13" s="211" customFormat="1" x14ac:dyDescent="0.3">
      <c r="A302" s="210"/>
      <c r="E302" s="212"/>
      <c r="F302" s="212"/>
      <c r="G302" s="212"/>
      <c r="H302" s="212"/>
      <c r="I302" s="212"/>
      <c r="J302" s="212"/>
      <c r="K302" s="212"/>
      <c r="L302" s="213"/>
      <c r="M302" s="214"/>
    </row>
    <row r="303" spans="1:13" s="211" customFormat="1" x14ac:dyDescent="0.3">
      <c r="A303" s="210"/>
      <c r="E303" s="212"/>
      <c r="F303" s="212"/>
      <c r="G303" s="212"/>
      <c r="H303" s="212"/>
      <c r="I303" s="212"/>
      <c r="J303" s="212"/>
      <c r="K303" s="212"/>
      <c r="L303" s="213"/>
      <c r="M303" s="214"/>
    </row>
    <row r="304" spans="1:13" s="211" customFormat="1" x14ac:dyDescent="0.3">
      <c r="A304" s="210"/>
      <c r="E304" s="212"/>
      <c r="F304" s="212"/>
      <c r="G304" s="212"/>
      <c r="H304" s="212"/>
      <c r="I304" s="212"/>
      <c r="J304" s="212"/>
      <c r="K304" s="212"/>
      <c r="L304" s="213"/>
      <c r="M304" s="214"/>
    </row>
    <row r="305" spans="1:13" s="211" customFormat="1" x14ac:dyDescent="0.3">
      <c r="A305" s="210"/>
      <c r="E305" s="212"/>
      <c r="F305" s="212"/>
      <c r="G305" s="212"/>
      <c r="H305" s="212"/>
      <c r="I305" s="212"/>
      <c r="J305" s="212"/>
      <c r="K305" s="212"/>
      <c r="L305" s="213"/>
      <c r="M305" s="214"/>
    </row>
    <row r="306" spans="1:13" s="211" customFormat="1" x14ac:dyDescent="0.3">
      <c r="A306" s="210"/>
      <c r="E306" s="212"/>
      <c r="F306" s="212"/>
      <c r="G306" s="212"/>
      <c r="H306" s="212"/>
      <c r="I306" s="212"/>
      <c r="J306" s="212"/>
      <c r="K306" s="212"/>
      <c r="L306" s="213"/>
      <c r="M306" s="214"/>
    </row>
    <row r="307" spans="1:13" s="211" customFormat="1" x14ac:dyDescent="0.3">
      <c r="A307" s="210"/>
      <c r="E307" s="212"/>
      <c r="F307" s="212"/>
      <c r="G307" s="212"/>
      <c r="H307" s="212"/>
      <c r="I307" s="212"/>
      <c r="J307" s="212"/>
      <c r="K307" s="212"/>
      <c r="L307" s="213"/>
      <c r="M307" s="214"/>
    </row>
    <row r="308" spans="1:13" s="211" customFormat="1" x14ac:dyDescent="0.3">
      <c r="A308" s="210"/>
      <c r="E308" s="212"/>
      <c r="F308" s="212"/>
      <c r="G308" s="212"/>
      <c r="H308" s="212"/>
      <c r="I308" s="212"/>
      <c r="J308" s="212"/>
      <c r="K308" s="212"/>
      <c r="L308" s="213"/>
      <c r="M308" s="214"/>
    </row>
    <row r="309" spans="1:13" s="211" customFormat="1" x14ac:dyDescent="0.3">
      <c r="A309" s="210"/>
      <c r="E309" s="212"/>
      <c r="F309" s="212"/>
      <c r="G309" s="212"/>
      <c r="H309" s="212"/>
      <c r="I309" s="212"/>
      <c r="J309" s="212"/>
      <c r="K309" s="212"/>
      <c r="L309" s="213"/>
      <c r="M309" s="214"/>
    </row>
    <row r="310" spans="1:13" s="211" customFormat="1" x14ac:dyDescent="0.3">
      <c r="A310" s="210"/>
      <c r="E310" s="212"/>
      <c r="F310" s="212"/>
      <c r="G310" s="212"/>
      <c r="H310" s="212"/>
      <c r="I310" s="212"/>
      <c r="J310" s="212"/>
      <c r="K310" s="212"/>
      <c r="L310" s="213"/>
      <c r="M310" s="214"/>
    </row>
    <row r="311" spans="1:13" s="211" customFormat="1" x14ac:dyDescent="0.3">
      <c r="A311" s="210"/>
      <c r="E311" s="212"/>
      <c r="F311" s="212"/>
      <c r="G311" s="212"/>
      <c r="H311" s="212"/>
      <c r="I311" s="212"/>
      <c r="J311" s="212"/>
      <c r="K311" s="212"/>
      <c r="L311" s="213"/>
      <c r="M311" s="214"/>
    </row>
    <row r="312" spans="1:13" s="211" customFormat="1" x14ac:dyDescent="0.3">
      <c r="A312" s="210"/>
      <c r="E312" s="212"/>
      <c r="F312" s="212"/>
      <c r="G312" s="212"/>
      <c r="H312" s="212"/>
      <c r="I312" s="212"/>
      <c r="J312" s="212"/>
      <c r="K312" s="212"/>
      <c r="L312" s="213"/>
      <c r="M312" s="214"/>
    </row>
    <row r="313" spans="1:13" s="211" customFormat="1" x14ac:dyDescent="0.3">
      <c r="A313" s="210"/>
      <c r="E313" s="212"/>
      <c r="F313" s="212"/>
      <c r="G313" s="212"/>
      <c r="H313" s="212"/>
      <c r="I313" s="212"/>
      <c r="J313" s="212"/>
      <c r="K313" s="212"/>
      <c r="L313" s="213"/>
      <c r="M313" s="214"/>
    </row>
    <row r="314" spans="1:13" s="211" customFormat="1" x14ac:dyDescent="0.3">
      <c r="A314" s="210"/>
      <c r="E314" s="212"/>
      <c r="F314" s="212"/>
      <c r="G314" s="212"/>
      <c r="H314" s="212"/>
      <c r="I314" s="212"/>
      <c r="J314" s="212"/>
      <c r="K314" s="212"/>
      <c r="L314" s="213"/>
      <c r="M314" s="214"/>
    </row>
    <row r="315" spans="1:13" s="211" customFormat="1" x14ac:dyDescent="0.3">
      <c r="A315" s="210"/>
      <c r="E315" s="212"/>
      <c r="F315" s="212"/>
      <c r="G315" s="212"/>
      <c r="H315" s="212"/>
      <c r="I315" s="212"/>
      <c r="J315" s="212"/>
      <c r="K315" s="212"/>
      <c r="L315" s="213"/>
      <c r="M315" s="214"/>
    </row>
    <row r="316" spans="1:13" s="211" customFormat="1" x14ac:dyDescent="0.3">
      <c r="A316" s="210"/>
      <c r="E316" s="212"/>
      <c r="F316" s="212"/>
      <c r="G316" s="212"/>
      <c r="H316" s="212"/>
      <c r="I316" s="212"/>
      <c r="J316" s="212"/>
      <c r="K316" s="212"/>
      <c r="L316" s="213"/>
      <c r="M316" s="214"/>
    </row>
    <row r="317" spans="1:13" s="211" customFormat="1" x14ac:dyDescent="0.3">
      <c r="A317" s="210"/>
      <c r="E317" s="212"/>
      <c r="F317" s="212"/>
      <c r="G317" s="212"/>
      <c r="H317" s="212"/>
      <c r="I317" s="212"/>
      <c r="J317" s="212"/>
      <c r="K317" s="212"/>
      <c r="L317" s="213"/>
      <c r="M317" s="214"/>
    </row>
    <row r="318" spans="1:13" s="211" customFormat="1" x14ac:dyDescent="0.3">
      <c r="A318" s="210"/>
      <c r="E318" s="212"/>
      <c r="F318" s="212"/>
      <c r="G318" s="212"/>
      <c r="H318" s="212"/>
      <c r="I318" s="212"/>
      <c r="J318" s="212"/>
      <c r="K318" s="212"/>
      <c r="L318" s="213"/>
      <c r="M318" s="214"/>
    </row>
    <row r="319" spans="1:13" s="211" customFormat="1" x14ac:dyDescent="0.3">
      <c r="A319" s="210"/>
      <c r="E319" s="212"/>
      <c r="F319" s="212"/>
      <c r="G319" s="212"/>
      <c r="H319" s="212"/>
      <c r="I319" s="212"/>
      <c r="J319" s="212"/>
      <c r="K319" s="212"/>
      <c r="L319" s="213"/>
      <c r="M319" s="214"/>
    </row>
    <row r="320" spans="1:13" s="211" customFormat="1" x14ac:dyDescent="0.3">
      <c r="A320" s="210"/>
      <c r="E320" s="212"/>
      <c r="F320" s="212"/>
      <c r="G320" s="212"/>
      <c r="H320" s="212"/>
      <c r="I320" s="212"/>
      <c r="J320" s="212"/>
      <c r="K320" s="212"/>
      <c r="L320" s="213"/>
      <c r="M320" s="214"/>
    </row>
    <row r="321" spans="1:13" s="211" customFormat="1" x14ac:dyDescent="0.3">
      <c r="A321" s="210"/>
      <c r="E321" s="212"/>
      <c r="F321" s="212"/>
      <c r="G321" s="212"/>
      <c r="H321" s="212"/>
      <c r="I321" s="212"/>
      <c r="J321" s="212"/>
      <c r="K321" s="212"/>
      <c r="L321" s="213"/>
      <c r="M321" s="214"/>
    </row>
    <row r="322" spans="1:13" s="211" customFormat="1" x14ac:dyDescent="0.3">
      <c r="A322" s="210"/>
      <c r="E322" s="212"/>
      <c r="F322" s="212"/>
      <c r="G322" s="212"/>
      <c r="H322" s="212"/>
      <c r="I322" s="212"/>
      <c r="J322" s="212"/>
      <c r="K322" s="212"/>
      <c r="L322" s="213"/>
      <c r="M322" s="214"/>
    </row>
    <row r="323" spans="1:13" s="211" customFormat="1" x14ac:dyDescent="0.3">
      <c r="A323" s="210"/>
      <c r="E323" s="212"/>
      <c r="F323" s="212"/>
      <c r="G323" s="212"/>
      <c r="H323" s="212"/>
      <c r="I323" s="212"/>
      <c r="J323" s="212"/>
      <c r="K323" s="212"/>
      <c r="L323" s="213"/>
      <c r="M323" s="214"/>
    </row>
    <row r="324" spans="1:13" s="211" customFormat="1" x14ac:dyDescent="0.3">
      <c r="A324" s="210"/>
      <c r="E324" s="212"/>
      <c r="F324" s="212"/>
      <c r="G324" s="212"/>
      <c r="H324" s="212"/>
      <c r="I324" s="212"/>
      <c r="J324" s="212"/>
      <c r="K324" s="212"/>
      <c r="L324" s="213"/>
      <c r="M324" s="214"/>
    </row>
    <row r="325" spans="1:13" s="211" customFormat="1" x14ac:dyDescent="0.3">
      <c r="A325" s="210"/>
      <c r="E325" s="212"/>
      <c r="F325" s="212"/>
      <c r="G325" s="212"/>
      <c r="H325" s="212"/>
      <c r="I325" s="212"/>
      <c r="J325" s="212"/>
      <c r="K325" s="212"/>
      <c r="L325" s="213"/>
      <c r="M325" s="214"/>
    </row>
    <row r="326" spans="1:13" s="211" customFormat="1" x14ac:dyDescent="0.3">
      <c r="A326" s="210"/>
      <c r="E326" s="212"/>
      <c r="F326" s="212"/>
      <c r="G326" s="212"/>
      <c r="H326" s="212"/>
      <c r="I326" s="212"/>
      <c r="J326" s="212"/>
      <c r="K326" s="212"/>
      <c r="L326" s="213"/>
      <c r="M326" s="214"/>
    </row>
    <row r="327" spans="1:13" s="211" customFormat="1" x14ac:dyDescent="0.3">
      <c r="A327" s="210"/>
      <c r="E327" s="212"/>
      <c r="F327" s="212"/>
      <c r="G327" s="212"/>
      <c r="H327" s="212"/>
      <c r="I327" s="212"/>
      <c r="J327" s="212"/>
      <c r="K327" s="212"/>
      <c r="L327" s="213"/>
      <c r="M327" s="214"/>
    </row>
    <row r="328" spans="1:13" s="211" customFormat="1" x14ac:dyDescent="0.3">
      <c r="A328" s="210"/>
      <c r="E328" s="212"/>
      <c r="F328" s="212"/>
      <c r="G328" s="212"/>
      <c r="H328" s="212"/>
      <c r="I328" s="212"/>
      <c r="J328" s="212"/>
      <c r="K328" s="212"/>
      <c r="L328" s="213"/>
      <c r="M328" s="214"/>
    </row>
    <row r="329" spans="1:13" s="211" customFormat="1" x14ac:dyDescent="0.3">
      <c r="A329" s="210"/>
      <c r="E329" s="212"/>
      <c r="F329" s="212"/>
      <c r="G329" s="212"/>
      <c r="H329" s="212"/>
      <c r="I329" s="212"/>
      <c r="J329" s="212"/>
      <c r="K329" s="212"/>
      <c r="L329" s="213"/>
      <c r="M329" s="214"/>
    </row>
    <row r="330" spans="1:13" s="211" customFormat="1" x14ac:dyDescent="0.3">
      <c r="A330" s="210"/>
      <c r="E330" s="212"/>
      <c r="F330" s="212"/>
      <c r="G330" s="212"/>
      <c r="H330" s="212"/>
      <c r="I330" s="212"/>
      <c r="J330" s="212"/>
      <c r="K330" s="212"/>
      <c r="L330" s="213"/>
      <c r="M330" s="214"/>
    </row>
    <row r="331" spans="1:13" s="211" customFormat="1" x14ac:dyDescent="0.3">
      <c r="A331" s="210"/>
      <c r="E331" s="212"/>
      <c r="F331" s="212"/>
      <c r="G331" s="212"/>
      <c r="H331" s="212"/>
      <c r="I331" s="212"/>
      <c r="J331" s="212"/>
      <c r="K331" s="212"/>
      <c r="L331" s="213"/>
      <c r="M331" s="214"/>
    </row>
    <row r="332" spans="1:13" s="211" customFormat="1" x14ac:dyDescent="0.3">
      <c r="A332" s="210"/>
      <c r="E332" s="212"/>
      <c r="F332" s="212"/>
      <c r="G332" s="212"/>
      <c r="H332" s="212"/>
      <c r="I332" s="212"/>
      <c r="J332" s="212"/>
      <c r="K332" s="212"/>
      <c r="L332" s="213"/>
      <c r="M332" s="214"/>
    </row>
    <row r="333" spans="1:13" s="211" customFormat="1" x14ac:dyDescent="0.3">
      <c r="A333" s="210"/>
      <c r="E333" s="212"/>
      <c r="F333" s="212"/>
      <c r="G333" s="212"/>
      <c r="H333" s="212"/>
      <c r="I333" s="212"/>
      <c r="J333" s="212"/>
      <c r="K333" s="212"/>
      <c r="L333" s="213"/>
      <c r="M333" s="214"/>
    </row>
    <row r="334" spans="1:13" s="211" customFormat="1" x14ac:dyDescent="0.3">
      <c r="A334" s="210"/>
      <c r="E334" s="212"/>
      <c r="F334" s="212"/>
      <c r="G334" s="212"/>
      <c r="H334" s="212"/>
      <c r="I334" s="212"/>
      <c r="J334" s="212"/>
      <c r="K334" s="212"/>
      <c r="L334" s="213"/>
      <c r="M334" s="214"/>
    </row>
    <row r="335" spans="1:13" s="211" customFormat="1" x14ac:dyDescent="0.3">
      <c r="A335" s="210"/>
      <c r="E335" s="212"/>
      <c r="F335" s="212"/>
      <c r="G335" s="212"/>
      <c r="H335" s="212"/>
      <c r="I335" s="212"/>
      <c r="J335" s="212"/>
      <c r="K335" s="212"/>
      <c r="L335" s="213"/>
      <c r="M335" s="214"/>
    </row>
    <row r="336" spans="1:13" s="211" customFormat="1" x14ac:dyDescent="0.3">
      <c r="A336" s="210"/>
      <c r="E336" s="212"/>
      <c r="F336" s="212"/>
      <c r="G336" s="212"/>
      <c r="H336" s="212"/>
      <c r="I336" s="212"/>
      <c r="J336" s="212"/>
      <c r="K336" s="212"/>
      <c r="L336" s="213"/>
      <c r="M336" s="214"/>
    </row>
    <row r="337" spans="1:13" s="211" customFormat="1" x14ac:dyDescent="0.3">
      <c r="A337" s="210"/>
      <c r="E337" s="212"/>
      <c r="F337" s="212"/>
      <c r="G337" s="212"/>
      <c r="H337" s="212"/>
      <c r="I337" s="212"/>
      <c r="J337" s="212"/>
      <c r="K337" s="212"/>
      <c r="L337" s="213"/>
      <c r="M337" s="214"/>
    </row>
    <row r="338" spans="1:13" s="211" customFormat="1" x14ac:dyDescent="0.3">
      <c r="A338" s="210"/>
      <c r="E338" s="212"/>
      <c r="F338" s="212"/>
      <c r="G338" s="212"/>
      <c r="H338" s="212"/>
      <c r="I338" s="212"/>
      <c r="J338" s="212"/>
      <c r="K338" s="212"/>
      <c r="L338" s="213"/>
      <c r="M338" s="214"/>
    </row>
    <row r="339" spans="1:13" s="211" customFormat="1" x14ac:dyDescent="0.3">
      <c r="A339" s="210"/>
      <c r="E339" s="212"/>
      <c r="F339" s="212"/>
      <c r="G339" s="212"/>
      <c r="H339" s="212"/>
      <c r="I339" s="212"/>
      <c r="J339" s="212"/>
      <c r="K339" s="212"/>
      <c r="L339" s="213"/>
      <c r="M339" s="214"/>
    </row>
    <row r="340" spans="1:13" s="211" customFormat="1" x14ac:dyDescent="0.3">
      <c r="A340" s="210"/>
      <c r="E340" s="212"/>
      <c r="F340" s="212"/>
      <c r="G340" s="212"/>
      <c r="H340" s="212"/>
      <c r="I340" s="212"/>
      <c r="J340" s="212"/>
      <c r="K340" s="212"/>
      <c r="L340" s="213"/>
      <c r="M340" s="214"/>
    </row>
    <row r="341" spans="1:13" s="211" customFormat="1" x14ac:dyDescent="0.3">
      <c r="A341" s="210"/>
      <c r="E341" s="212"/>
      <c r="F341" s="212"/>
      <c r="G341" s="212"/>
      <c r="H341" s="212"/>
      <c r="I341" s="212"/>
      <c r="J341" s="212"/>
      <c r="K341" s="212"/>
      <c r="L341" s="213"/>
      <c r="M341" s="214"/>
    </row>
    <row r="342" spans="1:13" s="211" customFormat="1" x14ac:dyDescent="0.3">
      <c r="A342" s="210"/>
      <c r="E342" s="212"/>
      <c r="F342" s="212"/>
      <c r="G342" s="212"/>
      <c r="H342" s="212"/>
      <c r="I342" s="212"/>
      <c r="J342" s="212"/>
      <c r="K342" s="212"/>
      <c r="L342" s="213"/>
      <c r="M342" s="214"/>
    </row>
    <row r="343" spans="1:13" s="211" customFormat="1" x14ac:dyDescent="0.3">
      <c r="A343" s="210"/>
      <c r="E343" s="212"/>
      <c r="F343" s="212"/>
      <c r="G343" s="212"/>
      <c r="H343" s="212"/>
      <c r="I343" s="212"/>
      <c r="J343" s="212"/>
      <c r="K343" s="212"/>
      <c r="L343" s="213"/>
      <c r="M343" s="214"/>
    </row>
    <row r="344" spans="1:13" s="211" customFormat="1" x14ac:dyDescent="0.3">
      <c r="A344" s="210"/>
      <c r="E344" s="212"/>
      <c r="F344" s="212"/>
      <c r="G344" s="212"/>
      <c r="H344" s="212"/>
      <c r="I344" s="212"/>
      <c r="J344" s="212"/>
      <c r="K344" s="212"/>
      <c r="L344" s="213"/>
      <c r="M344" s="214"/>
    </row>
    <row r="345" spans="1:13" s="211" customFormat="1" x14ac:dyDescent="0.3">
      <c r="A345" s="210"/>
      <c r="E345" s="212"/>
      <c r="F345" s="212"/>
      <c r="G345" s="212"/>
      <c r="H345" s="212"/>
      <c r="I345" s="212"/>
      <c r="J345" s="212"/>
      <c r="K345" s="212"/>
      <c r="L345" s="213"/>
      <c r="M345" s="214"/>
    </row>
    <row r="346" spans="1:13" s="211" customFormat="1" x14ac:dyDescent="0.3">
      <c r="A346" s="210"/>
      <c r="E346" s="212"/>
      <c r="F346" s="212"/>
      <c r="G346" s="212"/>
      <c r="H346" s="212"/>
      <c r="I346" s="212"/>
      <c r="J346" s="212"/>
      <c r="K346" s="212"/>
      <c r="L346" s="213"/>
      <c r="M346" s="214"/>
    </row>
    <row r="347" spans="1:13" s="211" customFormat="1" x14ac:dyDescent="0.3">
      <c r="A347" s="210"/>
      <c r="E347" s="212"/>
      <c r="F347" s="212"/>
      <c r="G347" s="212"/>
      <c r="H347" s="212"/>
      <c r="I347" s="212"/>
      <c r="J347" s="212"/>
      <c r="K347" s="212"/>
      <c r="L347" s="213"/>
      <c r="M347" s="214"/>
    </row>
    <row r="348" spans="1:13" s="211" customFormat="1" x14ac:dyDescent="0.3">
      <c r="A348" s="210"/>
      <c r="E348" s="212"/>
      <c r="F348" s="212"/>
      <c r="G348" s="212"/>
      <c r="H348" s="212"/>
      <c r="I348" s="212"/>
      <c r="J348" s="212"/>
      <c r="K348" s="212"/>
      <c r="L348" s="213"/>
      <c r="M348" s="214"/>
    </row>
    <row r="349" spans="1:13" s="211" customFormat="1" x14ac:dyDescent="0.3">
      <c r="A349" s="210"/>
      <c r="E349" s="212"/>
      <c r="F349" s="212"/>
      <c r="G349" s="212"/>
      <c r="H349" s="212"/>
      <c r="I349" s="212"/>
      <c r="J349" s="212"/>
      <c r="K349" s="212"/>
      <c r="L349" s="213"/>
      <c r="M349" s="214"/>
    </row>
    <row r="350" spans="1:13" s="211" customFormat="1" x14ac:dyDescent="0.3">
      <c r="A350" s="210"/>
      <c r="E350" s="212"/>
      <c r="F350" s="212"/>
      <c r="G350" s="212"/>
      <c r="H350" s="212"/>
      <c r="I350" s="212"/>
      <c r="J350" s="212"/>
      <c r="K350" s="212"/>
      <c r="L350" s="213"/>
      <c r="M350" s="214"/>
    </row>
    <row r="351" spans="1:13" s="211" customFormat="1" x14ac:dyDescent="0.3">
      <c r="A351" s="210"/>
      <c r="E351" s="212"/>
      <c r="F351" s="212"/>
      <c r="G351" s="212"/>
      <c r="H351" s="212"/>
      <c r="I351" s="212"/>
      <c r="J351" s="212"/>
      <c r="K351" s="212"/>
      <c r="L351" s="213"/>
      <c r="M351" s="214"/>
    </row>
    <row r="352" spans="1:13" s="211" customFormat="1" x14ac:dyDescent="0.3">
      <c r="A352" s="210"/>
      <c r="E352" s="212"/>
      <c r="F352" s="212"/>
      <c r="G352" s="212"/>
      <c r="H352" s="212"/>
      <c r="I352" s="212"/>
      <c r="J352" s="212"/>
      <c r="K352" s="212"/>
      <c r="L352" s="213"/>
      <c r="M352" s="214"/>
    </row>
    <row r="353" spans="1:13" s="211" customFormat="1" x14ac:dyDescent="0.3">
      <c r="A353" s="210"/>
      <c r="E353" s="212"/>
      <c r="F353" s="212"/>
      <c r="G353" s="212"/>
      <c r="H353" s="212"/>
      <c r="I353" s="212"/>
      <c r="J353" s="212"/>
      <c r="K353" s="212"/>
      <c r="L353" s="213"/>
      <c r="M353" s="214"/>
    </row>
    <row r="354" spans="1:13" s="211" customFormat="1" x14ac:dyDescent="0.3">
      <c r="A354" s="210"/>
      <c r="E354" s="212"/>
      <c r="F354" s="212"/>
      <c r="G354" s="212"/>
      <c r="H354" s="212"/>
      <c r="I354" s="212"/>
      <c r="J354" s="212"/>
      <c r="K354" s="212"/>
      <c r="L354" s="213"/>
      <c r="M354" s="214"/>
    </row>
    <row r="355" spans="1:13" s="211" customFormat="1" x14ac:dyDescent="0.3">
      <c r="A355" s="210"/>
      <c r="E355" s="212"/>
      <c r="F355" s="212"/>
      <c r="G355" s="212"/>
      <c r="H355" s="212"/>
      <c r="I355" s="212"/>
      <c r="J355" s="212"/>
      <c r="K355" s="212"/>
      <c r="L355" s="213"/>
      <c r="M355" s="214"/>
    </row>
    <row r="356" spans="1:13" s="211" customFormat="1" x14ac:dyDescent="0.3">
      <c r="A356" s="210"/>
      <c r="E356" s="212"/>
      <c r="F356" s="212"/>
      <c r="G356" s="212"/>
      <c r="H356" s="212"/>
      <c r="I356" s="212"/>
      <c r="J356" s="212"/>
      <c r="K356" s="212"/>
      <c r="L356" s="213"/>
      <c r="M356" s="214"/>
    </row>
    <row r="357" spans="1:13" s="211" customFormat="1" x14ac:dyDescent="0.3">
      <c r="A357" s="210"/>
      <c r="E357" s="212"/>
      <c r="F357" s="212"/>
      <c r="G357" s="212"/>
      <c r="H357" s="212"/>
      <c r="I357" s="212"/>
      <c r="J357" s="212"/>
      <c r="K357" s="212"/>
      <c r="L357" s="213"/>
      <c r="M357" s="214"/>
    </row>
    <row r="358" spans="1:13" s="211" customFormat="1" x14ac:dyDescent="0.3">
      <c r="A358" s="210"/>
      <c r="E358" s="212"/>
      <c r="F358" s="212"/>
      <c r="G358" s="212"/>
      <c r="H358" s="212"/>
      <c r="I358" s="212"/>
      <c r="J358" s="212"/>
      <c r="K358" s="212"/>
      <c r="L358" s="213"/>
      <c r="M358" s="214"/>
    </row>
    <row r="359" spans="1:13" s="211" customFormat="1" x14ac:dyDescent="0.3">
      <c r="A359" s="210"/>
      <c r="E359" s="212"/>
      <c r="F359" s="212"/>
      <c r="G359" s="212"/>
      <c r="H359" s="212"/>
      <c r="I359" s="212"/>
      <c r="J359" s="212"/>
      <c r="K359" s="212"/>
      <c r="L359" s="213"/>
      <c r="M359" s="214"/>
    </row>
    <row r="360" spans="1:13" s="211" customFormat="1" x14ac:dyDescent="0.3">
      <c r="A360" s="210"/>
      <c r="E360" s="212"/>
      <c r="F360" s="212"/>
      <c r="G360" s="212"/>
      <c r="H360" s="212"/>
      <c r="I360" s="212"/>
      <c r="J360" s="212"/>
      <c r="K360" s="212"/>
      <c r="L360" s="213"/>
      <c r="M360" s="214"/>
    </row>
    <row r="361" spans="1:13" s="211" customFormat="1" x14ac:dyDescent="0.3">
      <c r="A361" s="210"/>
      <c r="E361" s="212"/>
      <c r="F361" s="212"/>
      <c r="G361" s="212"/>
      <c r="H361" s="212"/>
      <c r="I361" s="212"/>
      <c r="J361" s="212"/>
      <c r="K361" s="212"/>
      <c r="L361" s="213"/>
      <c r="M361" s="214"/>
    </row>
    <row r="362" spans="1:13" s="211" customFormat="1" x14ac:dyDescent="0.3">
      <c r="A362" s="210"/>
      <c r="E362" s="212"/>
      <c r="F362" s="212"/>
      <c r="G362" s="212"/>
      <c r="H362" s="212"/>
      <c r="I362" s="212"/>
      <c r="J362" s="212"/>
      <c r="K362" s="212"/>
      <c r="L362" s="213"/>
      <c r="M362" s="214"/>
    </row>
    <row r="363" spans="1:13" s="211" customFormat="1" x14ac:dyDescent="0.3">
      <c r="A363" s="210"/>
      <c r="E363" s="212"/>
      <c r="F363" s="212"/>
      <c r="G363" s="212"/>
      <c r="H363" s="212"/>
      <c r="I363" s="212"/>
      <c r="J363" s="212"/>
      <c r="K363" s="212"/>
      <c r="L363" s="213"/>
      <c r="M363" s="214"/>
    </row>
    <row r="364" spans="1:13" s="211" customFormat="1" x14ac:dyDescent="0.3">
      <c r="A364" s="210"/>
      <c r="E364" s="212"/>
      <c r="F364" s="212"/>
      <c r="G364" s="212"/>
      <c r="H364" s="212"/>
      <c r="I364" s="212"/>
      <c r="J364" s="212"/>
      <c r="K364" s="212"/>
      <c r="L364" s="213"/>
      <c r="M364" s="214"/>
    </row>
    <row r="365" spans="1:13" s="211" customFormat="1" x14ac:dyDescent="0.3">
      <c r="A365" s="210"/>
      <c r="E365" s="212"/>
      <c r="F365" s="212"/>
      <c r="G365" s="212"/>
      <c r="H365" s="212"/>
      <c r="I365" s="212"/>
      <c r="J365" s="212"/>
      <c r="K365" s="212"/>
      <c r="L365" s="213"/>
      <c r="M365" s="214"/>
    </row>
    <row r="366" spans="1:13" s="211" customFormat="1" x14ac:dyDescent="0.3">
      <c r="A366" s="210"/>
      <c r="E366" s="212"/>
      <c r="F366" s="212"/>
      <c r="G366" s="212"/>
      <c r="H366" s="212"/>
      <c r="I366" s="212"/>
      <c r="J366" s="212"/>
      <c r="K366" s="212"/>
      <c r="L366" s="213"/>
      <c r="M366" s="214"/>
    </row>
    <row r="367" spans="1:13" s="211" customFormat="1" x14ac:dyDescent="0.3">
      <c r="A367" s="210"/>
      <c r="E367" s="212"/>
      <c r="F367" s="212"/>
      <c r="G367" s="212"/>
      <c r="H367" s="212"/>
      <c r="I367" s="212"/>
      <c r="J367" s="212"/>
      <c r="K367" s="212"/>
      <c r="L367" s="213"/>
      <c r="M367" s="214"/>
    </row>
    <row r="368" spans="1:13" s="211" customFormat="1" x14ac:dyDescent="0.3">
      <c r="A368" s="210"/>
      <c r="E368" s="212"/>
      <c r="F368" s="212"/>
      <c r="G368" s="212"/>
      <c r="H368" s="212"/>
      <c r="I368" s="212"/>
      <c r="J368" s="212"/>
      <c r="K368" s="212"/>
      <c r="L368" s="213"/>
      <c r="M368" s="214"/>
    </row>
    <row r="369" spans="1:13" s="211" customFormat="1" x14ac:dyDescent="0.3">
      <c r="A369" s="210"/>
      <c r="E369" s="212"/>
      <c r="F369" s="212"/>
      <c r="G369" s="212"/>
      <c r="H369" s="212"/>
      <c r="I369" s="212"/>
      <c r="J369" s="212"/>
      <c r="K369" s="212"/>
      <c r="L369" s="213"/>
      <c r="M369" s="214"/>
    </row>
    <row r="370" spans="1:13" s="211" customFormat="1" x14ac:dyDescent="0.3">
      <c r="A370" s="210"/>
      <c r="E370" s="212"/>
      <c r="F370" s="212"/>
      <c r="G370" s="212"/>
      <c r="H370" s="212"/>
      <c r="I370" s="212"/>
      <c r="J370" s="212"/>
      <c r="K370" s="212"/>
      <c r="L370" s="213"/>
      <c r="M370" s="214"/>
    </row>
    <row r="371" spans="1:13" s="211" customFormat="1" x14ac:dyDescent="0.3">
      <c r="A371" s="210"/>
      <c r="E371" s="212"/>
      <c r="F371" s="212"/>
      <c r="G371" s="212"/>
      <c r="H371" s="212"/>
      <c r="I371" s="212"/>
      <c r="J371" s="212"/>
      <c r="K371" s="212"/>
      <c r="L371" s="213"/>
      <c r="M371" s="214"/>
    </row>
    <row r="372" spans="1:13" s="211" customFormat="1" x14ac:dyDescent="0.3">
      <c r="A372" s="210"/>
      <c r="E372" s="212"/>
      <c r="F372" s="212"/>
      <c r="G372" s="212"/>
      <c r="H372" s="212"/>
      <c r="I372" s="212"/>
      <c r="J372" s="212"/>
      <c r="K372" s="212"/>
      <c r="L372" s="213"/>
      <c r="M372" s="214"/>
    </row>
    <row r="373" spans="1:13" s="211" customFormat="1" x14ac:dyDescent="0.3">
      <c r="A373" s="210"/>
      <c r="E373" s="212"/>
      <c r="F373" s="212"/>
      <c r="G373" s="212"/>
      <c r="H373" s="212"/>
      <c r="I373" s="212"/>
      <c r="J373" s="212"/>
      <c r="K373" s="212"/>
      <c r="L373" s="213"/>
      <c r="M373" s="214"/>
    </row>
    <row r="374" spans="1:13" s="211" customFormat="1" x14ac:dyDescent="0.3">
      <c r="A374" s="210"/>
      <c r="E374" s="212"/>
      <c r="F374" s="212"/>
      <c r="G374" s="212"/>
      <c r="H374" s="212"/>
      <c r="I374" s="212"/>
      <c r="J374" s="212"/>
      <c r="K374" s="212"/>
      <c r="L374" s="213"/>
      <c r="M374" s="214"/>
    </row>
    <row r="375" spans="1:13" s="211" customFormat="1" x14ac:dyDescent="0.3">
      <c r="A375" s="210"/>
      <c r="E375" s="212"/>
      <c r="F375" s="212"/>
      <c r="G375" s="212"/>
      <c r="H375" s="212"/>
      <c r="I375" s="212"/>
      <c r="J375" s="212"/>
      <c r="K375" s="212"/>
      <c r="L375" s="213"/>
      <c r="M375" s="214"/>
    </row>
    <row r="376" spans="1:13" s="211" customFormat="1" x14ac:dyDescent="0.3">
      <c r="A376" s="210"/>
      <c r="E376" s="212"/>
      <c r="F376" s="212"/>
      <c r="G376" s="212"/>
      <c r="H376" s="212"/>
      <c r="I376" s="212"/>
      <c r="J376" s="212"/>
      <c r="K376" s="212"/>
      <c r="L376" s="213"/>
      <c r="M376" s="214"/>
    </row>
    <row r="377" spans="1:13" s="211" customFormat="1" x14ac:dyDescent="0.3">
      <c r="A377" s="210"/>
      <c r="E377" s="212"/>
      <c r="F377" s="212"/>
      <c r="G377" s="212"/>
      <c r="H377" s="212"/>
      <c r="I377" s="212"/>
      <c r="J377" s="212"/>
      <c r="K377" s="212"/>
      <c r="L377" s="213"/>
      <c r="M377" s="214"/>
    </row>
    <row r="378" spans="1:13" s="211" customFormat="1" x14ac:dyDescent="0.3">
      <c r="A378" s="210"/>
      <c r="E378" s="212"/>
      <c r="F378" s="212"/>
      <c r="G378" s="212"/>
      <c r="H378" s="212"/>
      <c r="I378" s="212"/>
      <c r="J378" s="212"/>
      <c r="K378" s="212"/>
      <c r="L378" s="213"/>
      <c r="M378" s="214"/>
    </row>
    <row r="379" spans="1:13" s="211" customFormat="1" x14ac:dyDescent="0.3">
      <c r="A379" s="210"/>
      <c r="E379" s="212"/>
      <c r="F379" s="212"/>
      <c r="G379" s="212"/>
      <c r="H379" s="212"/>
      <c r="I379" s="212"/>
      <c r="J379" s="212"/>
      <c r="K379" s="212"/>
      <c r="L379" s="213"/>
      <c r="M379" s="214"/>
    </row>
    <row r="380" spans="1:13" s="211" customFormat="1" x14ac:dyDescent="0.3">
      <c r="A380" s="210"/>
      <c r="E380" s="212"/>
      <c r="F380" s="212"/>
      <c r="G380" s="212"/>
      <c r="H380" s="212"/>
      <c r="I380" s="212"/>
      <c r="J380" s="212"/>
      <c r="K380" s="212"/>
      <c r="L380" s="213"/>
      <c r="M380" s="214"/>
    </row>
    <row r="381" spans="1:13" s="211" customFormat="1" x14ac:dyDescent="0.3">
      <c r="A381" s="210"/>
      <c r="E381" s="212"/>
      <c r="F381" s="212"/>
      <c r="G381" s="212"/>
      <c r="H381" s="212"/>
      <c r="I381" s="212"/>
      <c r="J381" s="212"/>
      <c r="K381" s="212"/>
      <c r="L381" s="213"/>
      <c r="M381" s="214"/>
    </row>
    <row r="382" spans="1:13" s="211" customFormat="1" x14ac:dyDescent="0.3">
      <c r="A382" s="210"/>
      <c r="E382" s="212"/>
      <c r="F382" s="212"/>
      <c r="G382" s="212"/>
      <c r="H382" s="212"/>
      <c r="I382" s="212"/>
      <c r="J382" s="212"/>
      <c r="K382" s="212"/>
      <c r="L382" s="213"/>
      <c r="M382" s="214"/>
    </row>
    <row r="383" spans="1:13" s="211" customFormat="1" x14ac:dyDescent="0.3">
      <c r="A383" s="210"/>
      <c r="E383" s="212"/>
      <c r="F383" s="212"/>
      <c r="G383" s="212"/>
      <c r="H383" s="212"/>
      <c r="I383" s="212"/>
      <c r="J383" s="212"/>
      <c r="K383" s="212"/>
      <c r="L383" s="213"/>
      <c r="M383" s="214"/>
    </row>
    <row r="384" spans="1:13" s="211" customFormat="1" x14ac:dyDescent="0.3">
      <c r="A384" s="210"/>
      <c r="E384" s="212"/>
      <c r="F384" s="212"/>
      <c r="G384" s="212"/>
      <c r="H384" s="212"/>
      <c r="I384" s="212"/>
      <c r="J384" s="212"/>
      <c r="K384" s="212"/>
      <c r="L384" s="213"/>
      <c r="M384" s="214"/>
    </row>
    <row r="385" spans="1:13" s="211" customFormat="1" x14ac:dyDescent="0.3">
      <c r="A385" s="210"/>
      <c r="E385" s="212"/>
      <c r="F385" s="212"/>
      <c r="G385" s="212"/>
      <c r="H385" s="212"/>
      <c r="I385" s="212"/>
      <c r="J385" s="212"/>
      <c r="K385" s="212"/>
      <c r="L385" s="213"/>
      <c r="M385" s="214"/>
    </row>
    <row r="386" spans="1:13" s="211" customFormat="1" x14ac:dyDescent="0.3">
      <c r="A386" s="210"/>
      <c r="E386" s="212"/>
      <c r="F386" s="212"/>
      <c r="G386" s="212"/>
      <c r="H386" s="212"/>
      <c r="I386" s="212"/>
      <c r="J386" s="212"/>
      <c r="K386" s="212"/>
      <c r="L386" s="213"/>
      <c r="M386" s="214"/>
    </row>
    <row r="387" spans="1:13" s="211" customFormat="1" x14ac:dyDescent="0.3">
      <c r="A387" s="210"/>
      <c r="E387" s="212"/>
      <c r="F387" s="212"/>
      <c r="G387" s="212"/>
      <c r="H387" s="212"/>
      <c r="I387" s="212"/>
      <c r="J387" s="212"/>
      <c r="K387" s="212"/>
      <c r="L387" s="213"/>
      <c r="M387" s="214"/>
    </row>
    <row r="388" spans="1:13" s="211" customFormat="1" x14ac:dyDescent="0.3">
      <c r="A388" s="210"/>
      <c r="E388" s="212"/>
      <c r="F388" s="212"/>
      <c r="G388" s="212"/>
      <c r="H388" s="212"/>
      <c r="I388" s="212"/>
      <c r="J388" s="212"/>
      <c r="K388" s="212"/>
      <c r="L388" s="213"/>
      <c r="M388" s="214"/>
    </row>
    <row r="389" spans="1:13" s="211" customFormat="1" x14ac:dyDescent="0.3">
      <c r="A389" s="210"/>
      <c r="E389" s="212"/>
      <c r="F389" s="212"/>
      <c r="G389" s="212"/>
      <c r="H389" s="212"/>
      <c r="I389" s="212"/>
      <c r="J389" s="212"/>
      <c r="K389" s="212"/>
      <c r="L389" s="213"/>
      <c r="M389" s="214"/>
    </row>
    <row r="390" spans="1:13" s="211" customFormat="1" x14ac:dyDescent="0.3">
      <c r="A390" s="210"/>
      <c r="E390" s="212"/>
      <c r="F390" s="212"/>
      <c r="G390" s="212"/>
      <c r="H390" s="212"/>
      <c r="I390" s="212"/>
      <c r="J390" s="212"/>
      <c r="K390" s="212"/>
      <c r="L390" s="213"/>
      <c r="M390" s="214"/>
    </row>
    <row r="391" spans="1:13" s="211" customFormat="1" x14ac:dyDescent="0.3">
      <c r="A391" s="210"/>
      <c r="E391" s="212"/>
      <c r="F391" s="212"/>
      <c r="G391" s="212"/>
      <c r="H391" s="212"/>
      <c r="I391" s="212"/>
      <c r="J391" s="212"/>
      <c r="K391" s="212"/>
      <c r="L391" s="213"/>
      <c r="M391" s="214"/>
    </row>
    <row r="392" spans="1:13" s="211" customFormat="1" x14ac:dyDescent="0.3">
      <c r="A392" s="210"/>
      <c r="E392" s="212"/>
      <c r="F392" s="212"/>
      <c r="G392" s="212"/>
      <c r="H392" s="212"/>
      <c r="I392" s="212"/>
      <c r="J392" s="212"/>
      <c r="K392" s="212"/>
      <c r="L392" s="213"/>
      <c r="M392" s="214"/>
    </row>
    <row r="393" spans="1:13" s="211" customFormat="1" x14ac:dyDescent="0.3">
      <c r="A393" s="210"/>
      <c r="E393" s="212"/>
      <c r="F393" s="212"/>
      <c r="G393" s="212"/>
      <c r="H393" s="212"/>
      <c r="I393" s="212"/>
      <c r="J393" s="212"/>
      <c r="K393" s="212"/>
      <c r="L393" s="213"/>
      <c r="M393" s="214"/>
    </row>
    <row r="394" spans="1:13" s="211" customFormat="1" x14ac:dyDescent="0.3">
      <c r="A394" s="210"/>
      <c r="E394" s="212"/>
      <c r="F394" s="212"/>
      <c r="G394" s="212"/>
      <c r="H394" s="212"/>
      <c r="I394" s="212"/>
      <c r="J394" s="212"/>
      <c r="K394" s="212"/>
      <c r="L394" s="213"/>
      <c r="M394" s="214"/>
    </row>
    <row r="395" spans="1:13" s="211" customFormat="1" x14ac:dyDescent="0.3">
      <c r="A395" s="210"/>
      <c r="E395" s="212"/>
      <c r="F395" s="212"/>
      <c r="G395" s="212"/>
      <c r="H395" s="212"/>
      <c r="I395" s="212"/>
      <c r="J395" s="212"/>
      <c r="K395" s="212"/>
      <c r="L395" s="213"/>
      <c r="M395" s="214"/>
    </row>
    <row r="396" spans="1:13" s="211" customFormat="1" x14ac:dyDescent="0.3">
      <c r="A396" s="210"/>
      <c r="E396" s="212"/>
      <c r="F396" s="212"/>
      <c r="G396" s="212"/>
      <c r="H396" s="212"/>
      <c r="I396" s="212"/>
      <c r="J396" s="212"/>
      <c r="K396" s="212"/>
      <c r="L396" s="213"/>
      <c r="M396" s="214"/>
    </row>
    <row r="397" spans="1:13" s="211" customFormat="1" x14ac:dyDescent="0.3">
      <c r="A397" s="210"/>
      <c r="E397" s="212"/>
      <c r="F397" s="212"/>
      <c r="G397" s="212"/>
      <c r="H397" s="212"/>
      <c r="I397" s="212"/>
      <c r="J397" s="212"/>
      <c r="K397" s="212"/>
      <c r="L397" s="213"/>
      <c r="M397" s="214"/>
    </row>
    <row r="398" spans="1:13" s="211" customFormat="1" x14ac:dyDescent="0.3">
      <c r="A398" s="210"/>
      <c r="E398" s="212"/>
      <c r="F398" s="212"/>
      <c r="G398" s="212"/>
      <c r="H398" s="212"/>
      <c r="I398" s="212"/>
      <c r="J398" s="212"/>
      <c r="K398" s="212"/>
      <c r="L398" s="213"/>
      <c r="M398" s="214"/>
    </row>
    <row r="399" spans="1:13" s="211" customFormat="1" x14ac:dyDescent="0.3">
      <c r="A399" s="210"/>
      <c r="E399" s="212"/>
      <c r="F399" s="212"/>
      <c r="G399" s="212"/>
      <c r="H399" s="212"/>
      <c r="I399" s="212"/>
      <c r="J399" s="212"/>
      <c r="K399" s="212"/>
      <c r="L399" s="213"/>
      <c r="M399" s="214"/>
    </row>
    <row r="400" spans="1:13" s="211" customFormat="1" x14ac:dyDescent="0.3">
      <c r="A400" s="210"/>
      <c r="E400" s="212"/>
      <c r="F400" s="212"/>
      <c r="G400" s="212"/>
      <c r="H400" s="212"/>
      <c r="I400" s="212"/>
      <c r="J400" s="212"/>
      <c r="K400" s="212"/>
      <c r="L400" s="213"/>
      <c r="M400" s="214"/>
    </row>
    <row r="401" spans="1:13" s="211" customFormat="1" x14ac:dyDescent="0.3">
      <c r="A401" s="210"/>
      <c r="E401" s="212"/>
      <c r="F401" s="212"/>
      <c r="G401" s="212"/>
      <c r="H401" s="212"/>
      <c r="I401" s="212"/>
      <c r="J401" s="212"/>
      <c r="K401" s="212"/>
      <c r="L401" s="213"/>
      <c r="M401" s="214"/>
    </row>
    <row r="402" spans="1:13" s="211" customFormat="1" x14ac:dyDescent="0.3">
      <c r="A402" s="210"/>
      <c r="E402" s="212"/>
      <c r="F402" s="212"/>
      <c r="G402" s="212"/>
      <c r="H402" s="212"/>
      <c r="I402" s="212"/>
      <c r="J402" s="212"/>
      <c r="K402" s="212"/>
      <c r="L402" s="213"/>
      <c r="M402" s="214"/>
    </row>
    <row r="403" spans="1:13" s="211" customFormat="1" x14ac:dyDescent="0.3">
      <c r="A403" s="210"/>
      <c r="E403" s="212"/>
      <c r="F403" s="212"/>
      <c r="G403" s="212"/>
      <c r="H403" s="212"/>
      <c r="I403" s="212"/>
      <c r="J403" s="212"/>
      <c r="K403" s="212"/>
      <c r="L403" s="213"/>
      <c r="M403" s="214"/>
    </row>
    <row r="404" spans="1:13" s="211" customFormat="1" x14ac:dyDescent="0.3">
      <c r="A404" s="210"/>
      <c r="E404" s="212"/>
      <c r="F404" s="212"/>
      <c r="G404" s="212"/>
      <c r="H404" s="212"/>
      <c r="I404" s="212"/>
      <c r="J404" s="212"/>
      <c r="K404" s="212"/>
      <c r="L404" s="213"/>
      <c r="M404" s="214"/>
    </row>
    <row r="405" spans="1:13" s="211" customFormat="1" x14ac:dyDescent="0.3">
      <c r="A405" s="210"/>
      <c r="E405" s="212"/>
      <c r="F405" s="212"/>
      <c r="G405" s="212"/>
      <c r="H405" s="212"/>
      <c r="I405" s="212"/>
      <c r="J405" s="212"/>
      <c r="K405" s="212"/>
      <c r="L405" s="213"/>
      <c r="M405" s="214"/>
    </row>
    <row r="406" spans="1:13" s="211" customFormat="1" x14ac:dyDescent="0.3">
      <c r="A406" s="210"/>
      <c r="E406" s="212"/>
      <c r="F406" s="212"/>
      <c r="G406" s="212"/>
      <c r="H406" s="212"/>
      <c r="I406" s="212"/>
      <c r="J406" s="212"/>
      <c r="K406" s="212"/>
      <c r="L406" s="213"/>
      <c r="M406" s="214"/>
    </row>
    <row r="407" spans="1:13" s="211" customFormat="1" x14ac:dyDescent="0.3">
      <c r="A407" s="210"/>
      <c r="E407" s="212"/>
      <c r="F407" s="212"/>
      <c r="G407" s="212"/>
      <c r="H407" s="212"/>
      <c r="I407" s="212"/>
      <c r="J407" s="212"/>
      <c r="K407" s="212"/>
      <c r="L407" s="213"/>
      <c r="M407" s="214"/>
    </row>
    <row r="408" spans="1:13" s="211" customFormat="1" x14ac:dyDescent="0.3">
      <c r="A408" s="210"/>
      <c r="E408" s="212"/>
      <c r="F408" s="212"/>
      <c r="G408" s="212"/>
      <c r="H408" s="212"/>
      <c r="I408" s="212"/>
      <c r="J408" s="212"/>
      <c r="K408" s="212"/>
      <c r="L408" s="213"/>
      <c r="M408" s="214"/>
    </row>
    <row r="409" spans="1:13" s="211" customFormat="1" x14ac:dyDescent="0.3">
      <c r="A409" s="210"/>
      <c r="E409" s="212"/>
      <c r="F409" s="212"/>
      <c r="G409" s="212"/>
      <c r="H409" s="212"/>
      <c r="I409" s="212"/>
      <c r="J409" s="212"/>
      <c r="K409" s="212"/>
      <c r="L409" s="213"/>
      <c r="M409" s="214"/>
    </row>
    <row r="410" spans="1:13" s="211" customFormat="1" x14ac:dyDescent="0.3">
      <c r="A410" s="210"/>
      <c r="E410" s="212"/>
      <c r="F410" s="212"/>
      <c r="G410" s="212"/>
      <c r="H410" s="212"/>
      <c r="I410" s="212"/>
      <c r="J410" s="212"/>
      <c r="K410" s="212"/>
      <c r="L410" s="213"/>
      <c r="M410" s="214"/>
    </row>
    <row r="411" spans="1:13" s="211" customFormat="1" x14ac:dyDescent="0.3">
      <c r="A411" s="210"/>
      <c r="E411" s="212"/>
      <c r="F411" s="212"/>
      <c r="G411" s="212"/>
      <c r="H411" s="212"/>
      <c r="I411" s="212"/>
      <c r="J411" s="212"/>
      <c r="K411" s="212"/>
      <c r="L411" s="213"/>
      <c r="M411" s="214"/>
    </row>
    <row r="412" spans="1:13" s="211" customFormat="1" x14ac:dyDescent="0.3">
      <c r="A412" s="210"/>
      <c r="E412" s="212"/>
      <c r="F412" s="212"/>
      <c r="G412" s="212"/>
      <c r="H412" s="212"/>
      <c r="I412" s="212"/>
      <c r="J412" s="212"/>
      <c r="K412" s="212"/>
      <c r="L412" s="213"/>
      <c r="M412" s="214"/>
    </row>
    <row r="413" spans="1:13" s="211" customFormat="1" x14ac:dyDescent="0.3">
      <c r="A413" s="210"/>
      <c r="E413" s="212"/>
      <c r="F413" s="212"/>
      <c r="G413" s="212"/>
      <c r="H413" s="212"/>
      <c r="I413" s="212"/>
      <c r="J413" s="212"/>
      <c r="K413" s="212"/>
      <c r="L413" s="213"/>
      <c r="M413" s="214"/>
    </row>
    <row r="414" spans="1:13" s="211" customFormat="1" x14ac:dyDescent="0.3">
      <c r="A414" s="210"/>
      <c r="E414" s="212"/>
      <c r="F414" s="212"/>
      <c r="G414" s="212"/>
      <c r="H414" s="212"/>
      <c r="I414" s="212"/>
      <c r="J414" s="212"/>
      <c r="K414" s="212"/>
      <c r="L414" s="213"/>
      <c r="M414" s="214"/>
    </row>
    <row r="415" spans="1:13" s="211" customFormat="1" x14ac:dyDescent="0.3">
      <c r="A415" s="210"/>
      <c r="E415" s="212"/>
      <c r="F415" s="212"/>
      <c r="G415" s="212"/>
      <c r="H415" s="212"/>
      <c r="I415" s="212"/>
      <c r="J415" s="212"/>
      <c r="K415" s="212"/>
      <c r="L415" s="213"/>
      <c r="M415" s="214"/>
    </row>
    <row r="416" spans="1:13" s="211" customFormat="1" x14ac:dyDescent="0.3">
      <c r="A416" s="210"/>
      <c r="E416" s="212"/>
      <c r="F416" s="212"/>
      <c r="G416" s="212"/>
      <c r="H416" s="212"/>
      <c r="I416" s="212"/>
      <c r="J416" s="212"/>
      <c r="K416" s="212"/>
      <c r="L416" s="213"/>
      <c r="M416" s="214"/>
    </row>
    <row r="417" spans="1:13" s="211" customFormat="1" x14ac:dyDescent="0.3">
      <c r="A417" s="210"/>
      <c r="E417" s="212"/>
      <c r="F417" s="212"/>
      <c r="G417" s="212"/>
      <c r="H417" s="212"/>
      <c r="I417" s="212"/>
      <c r="J417" s="212"/>
      <c r="K417" s="212"/>
      <c r="L417" s="213"/>
      <c r="M417" s="214"/>
    </row>
    <row r="418" spans="1:13" s="211" customFormat="1" x14ac:dyDescent="0.3">
      <c r="A418" s="210"/>
      <c r="E418" s="212"/>
      <c r="F418" s="212"/>
      <c r="G418" s="212"/>
      <c r="H418" s="212"/>
      <c r="I418" s="212"/>
      <c r="J418" s="212"/>
      <c r="K418" s="212"/>
      <c r="L418" s="213"/>
      <c r="M418" s="214"/>
    </row>
    <row r="419" spans="1:13" s="211" customFormat="1" x14ac:dyDescent="0.3">
      <c r="A419" s="210"/>
      <c r="E419" s="212"/>
      <c r="F419" s="212"/>
      <c r="G419" s="212"/>
      <c r="H419" s="212"/>
      <c r="I419" s="212"/>
      <c r="J419" s="212"/>
      <c r="K419" s="212"/>
      <c r="L419" s="213"/>
      <c r="M419" s="214"/>
    </row>
    <row r="420" spans="1:13" s="211" customFormat="1" x14ac:dyDescent="0.3">
      <c r="A420" s="210"/>
      <c r="E420" s="212"/>
      <c r="F420" s="212"/>
      <c r="G420" s="212"/>
      <c r="H420" s="212"/>
      <c r="I420" s="212"/>
      <c r="J420" s="212"/>
      <c r="K420" s="212"/>
      <c r="L420" s="213"/>
      <c r="M420" s="214"/>
    </row>
    <row r="421" spans="1:13" s="211" customFormat="1" x14ac:dyDescent="0.3">
      <c r="A421" s="210"/>
      <c r="E421" s="212"/>
      <c r="F421" s="212"/>
      <c r="G421" s="212"/>
      <c r="H421" s="212"/>
      <c r="I421" s="212"/>
      <c r="J421" s="212"/>
      <c r="K421" s="212"/>
      <c r="L421" s="213"/>
      <c r="M421" s="214"/>
    </row>
    <row r="422" spans="1:13" s="211" customFormat="1" x14ac:dyDescent="0.3">
      <c r="A422" s="210"/>
      <c r="E422" s="212"/>
      <c r="F422" s="212"/>
      <c r="G422" s="212"/>
      <c r="H422" s="212"/>
      <c r="I422" s="212"/>
      <c r="J422" s="212"/>
      <c r="K422" s="212"/>
      <c r="L422" s="213"/>
      <c r="M422" s="214"/>
    </row>
    <row r="423" spans="1:13" s="211" customFormat="1" x14ac:dyDescent="0.3">
      <c r="A423" s="210"/>
      <c r="E423" s="212"/>
      <c r="F423" s="212"/>
      <c r="G423" s="212"/>
      <c r="H423" s="212"/>
      <c r="I423" s="212"/>
      <c r="J423" s="212"/>
      <c r="K423" s="212"/>
      <c r="L423" s="213"/>
      <c r="M423" s="214"/>
    </row>
    <row r="424" spans="1:13" s="211" customFormat="1" x14ac:dyDescent="0.3">
      <c r="A424" s="210"/>
      <c r="E424" s="212"/>
      <c r="F424" s="212"/>
      <c r="G424" s="212"/>
      <c r="H424" s="212"/>
      <c r="I424" s="212"/>
      <c r="J424" s="212"/>
      <c r="K424" s="212"/>
      <c r="L424" s="213"/>
      <c r="M424" s="214"/>
    </row>
    <row r="425" spans="1:13" s="211" customFormat="1" x14ac:dyDescent="0.3">
      <c r="A425" s="210"/>
      <c r="E425" s="212"/>
      <c r="F425" s="212"/>
      <c r="G425" s="212"/>
      <c r="H425" s="212"/>
      <c r="I425" s="212"/>
      <c r="J425" s="212"/>
      <c r="K425" s="212"/>
      <c r="L425" s="213"/>
      <c r="M425" s="214"/>
    </row>
    <row r="426" spans="1:13" s="211" customFormat="1" x14ac:dyDescent="0.3">
      <c r="A426" s="210"/>
      <c r="E426" s="212"/>
      <c r="F426" s="212"/>
      <c r="G426" s="212"/>
      <c r="H426" s="212"/>
      <c r="I426" s="212"/>
      <c r="J426" s="212"/>
      <c r="K426" s="212"/>
      <c r="L426" s="213"/>
      <c r="M426" s="214"/>
    </row>
    <row r="427" spans="1:13" s="211" customFormat="1" x14ac:dyDescent="0.3">
      <c r="A427" s="210"/>
      <c r="E427" s="212"/>
      <c r="F427" s="212"/>
      <c r="G427" s="212"/>
      <c r="H427" s="212"/>
      <c r="I427" s="212"/>
      <c r="J427" s="212"/>
      <c r="K427" s="212"/>
      <c r="L427" s="213"/>
      <c r="M427" s="214"/>
    </row>
    <row r="428" spans="1:13" s="211" customFormat="1" x14ac:dyDescent="0.3">
      <c r="A428" s="210"/>
      <c r="E428" s="212"/>
      <c r="F428" s="212"/>
      <c r="G428" s="212"/>
      <c r="H428" s="212"/>
      <c r="I428" s="212"/>
      <c r="J428" s="212"/>
      <c r="K428" s="212"/>
      <c r="L428" s="213"/>
      <c r="M428" s="214"/>
    </row>
    <row r="429" spans="1:13" s="211" customFormat="1" x14ac:dyDescent="0.3">
      <c r="A429" s="210"/>
      <c r="E429" s="212"/>
      <c r="F429" s="212"/>
      <c r="G429" s="212"/>
      <c r="H429" s="212"/>
      <c r="I429" s="212"/>
      <c r="J429" s="212"/>
      <c r="K429" s="212"/>
      <c r="L429" s="213"/>
      <c r="M429" s="214"/>
    </row>
    <row r="430" spans="1:13" s="211" customFormat="1" x14ac:dyDescent="0.3">
      <c r="A430" s="210"/>
      <c r="E430" s="212"/>
      <c r="F430" s="212"/>
      <c r="G430" s="212"/>
      <c r="H430" s="212"/>
      <c r="I430" s="212"/>
      <c r="J430" s="212"/>
      <c r="K430" s="212"/>
      <c r="L430" s="213"/>
      <c r="M430" s="214"/>
    </row>
    <row r="431" spans="1:13" s="211" customFormat="1" x14ac:dyDescent="0.3">
      <c r="A431" s="210"/>
      <c r="E431" s="212"/>
      <c r="F431" s="212"/>
      <c r="G431" s="212"/>
      <c r="H431" s="212"/>
      <c r="I431" s="212"/>
      <c r="J431" s="212"/>
      <c r="K431" s="212"/>
      <c r="L431" s="213"/>
      <c r="M431" s="214"/>
    </row>
    <row r="432" spans="1:13" s="211" customFormat="1" x14ac:dyDescent="0.3">
      <c r="A432" s="210"/>
      <c r="E432" s="212"/>
      <c r="F432" s="212"/>
      <c r="G432" s="212"/>
      <c r="H432" s="212"/>
      <c r="I432" s="212"/>
      <c r="J432" s="212"/>
      <c r="K432" s="212"/>
      <c r="L432" s="213"/>
      <c r="M432" s="214"/>
    </row>
    <row r="433" spans="1:13" s="211" customFormat="1" x14ac:dyDescent="0.3">
      <c r="A433" s="210"/>
      <c r="E433" s="212"/>
      <c r="F433" s="212"/>
      <c r="G433" s="212"/>
      <c r="H433" s="212"/>
      <c r="I433" s="212"/>
      <c r="J433" s="212"/>
      <c r="K433" s="212"/>
      <c r="L433" s="213"/>
      <c r="M433" s="214"/>
    </row>
    <row r="434" spans="1:13" s="211" customFormat="1" x14ac:dyDescent="0.3">
      <c r="A434" s="210"/>
      <c r="E434" s="212"/>
      <c r="F434" s="212"/>
      <c r="G434" s="212"/>
      <c r="H434" s="212"/>
      <c r="I434" s="212"/>
      <c r="J434" s="212"/>
      <c r="K434" s="212"/>
      <c r="L434" s="213"/>
      <c r="M434" s="214"/>
    </row>
    <row r="435" spans="1:13" s="211" customFormat="1" x14ac:dyDescent="0.3">
      <c r="A435" s="210"/>
      <c r="E435" s="212"/>
      <c r="F435" s="212"/>
      <c r="G435" s="212"/>
      <c r="H435" s="212"/>
      <c r="I435" s="212"/>
      <c r="J435" s="212"/>
      <c r="K435" s="212"/>
      <c r="L435" s="213"/>
      <c r="M435" s="214"/>
    </row>
    <row r="436" spans="1:13" s="211" customFormat="1" x14ac:dyDescent="0.3">
      <c r="A436" s="210"/>
      <c r="E436" s="212"/>
      <c r="F436" s="212"/>
      <c r="G436" s="212"/>
      <c r="H436" s="212"/>
      <c r="I436" s="212"/>
      <c r="J436" s="212"/>
      <c r="K436" s="212"/>
      <c r="L436" s="213"/>
      <c r="M436" s="214"/>
    </row>
    <row r="437" spans="1:13" s="211" customFormat="1" x14ac:dyDescent="0.3">
      <c r="A437" s="210"/>
      <c r="E437" s="212"/>
      <c r="F437" s="212"/>
      <c r="G437" s="212"/>
      <c r="H437" s="212"/>
      <c r="I437" s="212"/>
      <c r="J437" s="212"/>
      <c r="K437" s="212"/>
      <c r="L437" s="213"/>
      <c r="M437" s="214"/>
    </row>
    <row r="438" spans="1:13" s="211" customFormat="1" x14ac:dyDescent="0.3">
      <c r="A438" s="210"/>
      <c r="E438" s="212"/>
      <c r="F438" s="212"/>
      <c r="G438" s="212"/>
      <c r="H438" s="212"/>
      <c r="I438" s="212"/>
      <c r="J438" s="212"/>
      <c r="K438" s="212"/>
      <c r="L438" s="213"/>
      <c r="M438" s="214"/>
    </row>
    <row r="439" spans="1:13" s="211" customFormat="1" x14ac:dyDescent="0.3">
      <c r="A439" s="210"/>
      <c r="E439" s="212"/>
      <c r="F439" s="212"/>
      <c r="G439" s="212"/>
      <c r="H439" s="212"/>
      <c r="I439" s="212"/>
      <c r="J439" s="212"/>
      <c r="K439" s="212"/>
      <c r="L439" s="213"/>
      <c r="M439" s="214"/>
    </row>
    <row r="440" spans="1:13" s="211" customFormat="1" x14ac:dyDescent="0.3">
      <c r="A440" s="210"/>
      <c r="E440" s="212"/>
      <c r="F440" s="212"/>
      <c r="G440" s="212"/>
      <c r="H440" s="212"/>
      <c r="I440" s="212"/>
      <c r="J440" s="212"/>
      <c r="K440" s="212"/>
      <c r="L440" s="213"/>
      <c r="M440" s="214"/>
    </row>
    <row r="441" spans="1:13" s="211" customFormat="1" x14ac:dyDescent="0.3">
      <c r="A441" s="210"/>
      <c r="E441" s="212"/>
      <c r="F441" s="212"/>
      <c r="G441" s="212"/>
      <c r="H441" s="212"/>
      <c r="I441" s="212"/>
      <c r="J441" s="212"/>
      <c r="K441" s="212"/>
      <c r="L441" s="213"/>
      <c r="M441" s="214"/>
    </row>
    <row r="442" spans="1:13" s="211" customFormat="1" x14ac:dyDescent="0.3">
      <c r="A442" s="210"/>
      <c r="E442" s="212"/>
      <c r="F442" s="212"/>
      <c r="G442" s="212"/>
      <c r="H442" s="212"/>
      <c r="I442" s="212"/>
      <c r="J442" s="212"/>
      <c r="K442" s="212"/>
      <c r="L442" s="213"/>
      <c r="M442" s="214"/>
    </row>
    <row r="443" spans="1:13" s="211" customFormat="1" x14ac:dyDescent="0.3">
      <c r="A443" s="210"/>
      <c r="E443" s="212"/>
      <c r="F443" s="212"/>
      <c r="G443" s="212"/>
      <c r="H443" s="212"/>
      <c r="I443" s="212"/>
      <c r="J443" s="212"/>
      <c r="K443" s="212"/>
      <c r="L443" s="213"/>
      <c r="M443" s="214"/>
    </row>
    <row r="444" spans="1:13" s="211" customFormat="1" x14ac:dyDescent="0.3">
      <c r="A444" s="210"/>
      <c r="E444" s="212"/>
      <c r="F444" s="212"/>
      <c r="G444" s="212"/>
      <c r="H444" s="212"/>
      <c r="I444" s="212"/>
      <c r="J444" s="212"/>
      <c r="K444" s="212"/>
      <c r="L444" s="213"/>
      <c r="M444" s="214"/>
    </row>
    <row r="445" spans="1:13" s="211" customFormat="1" x14ac:dyDescent="0.3">
      <c r="A445" s="210"/>
      <c r="E445" s="212"/>
      <c r="F445" s="212"/>
      <c r="G445" s="212"/>
      <c r="H445" s="212"/>
      <c r="I445" s="212"/>
      <c r="J445" s="212"/>
      <c r="K445" s="212"/>
      <c r="L445" s="213"/>
      <c r="M445" s="214"/>
    </row>
    <row r="446" spans="1:13" s="211" customFormat="1" x14ac:dyDescent="0.3">
      <c r="A446" s="210"/>
      <c r="E446" s="212"/>
      <c r="F446" s="212"/>
      <c r="G446" s="212"/>
      <c r="H446" s="212"/>
      <c r="I446" s="212"/>
      <c r="J446" s="212"/>
      <c r="K446" s="212"/>
      <c r="L446" s="213"/>
      <c r="M446" s="214"/>
    </row>
    <row r="447" spans="1:13" s="211" customFormat="1" x14ac:dyDescent="0.3">
      <c r="A447" s="210"/>
      <c r="E447" s="212"/>
      <c r="F447" s="212"/>
      <c r="G447" s="212"/>
      <c r="H447" s="212"/>
      <c r="I447" s="212"/>
      <c r="J447" s="212"/>
      <c r="K447" s="212"/>
      <c r="L447" s="213"/>
      <c r="M447" s="214"/>
    </row>
    <row r="448" spans="1:13" s="211" customFormat="1" x14ac:dyDescent="0.3">
      <c r="A448" s="210"/>
      <c r="E448" s="212"/>
      <c r="F448" s="212"/>
      <c r="G448" s="212"/>
      <c r="H448" s="212"/>
      <c r="I448" s="212"/>
      <c r="J448" s="212"/>
      <c r="K448" s="212"/>
      <c r="L448" s="213"/>
      <c r="M448" s="214"/>
    </row>
    <row r="449" spans="1:13" s="211" customFormat="1" x14ac:dyDescent="0.3">
      <c r="A449" s="210"/>
      <c r="E449" s="212"/>
      <c r="F449" s="212"/>
      <c r="G449" s="212"/>
      <c r="H449" s="212"/>
      <c r="I449" s="212"/>
      <c r="J449" s="212"/>
      <c r="K449" s="212"/>
      <c r="L449" s="213"/>
      <c r="M449" s="214"/>
    </row>
    <row r="450" spans="1:13" s="211" customFormat="1" x14ac:dyDescent="0.3">
      <c r="A450" s="210"/>
      <c r="E450" s="212"/>
      <c r="F450" s="212"/>
      <c r="G450" s="212"/>
      <c r="H450" s="212"/>
      <c r="I450" s="212"/>
      <c r="J450" s="212"/>
      <c r="K450" s="212"/>
      <c r="L450" s="213"/>
      <c r="M450" s="214"/>
    </row>
    <row r="451" spans="1:13" s="211" customFormat="1" x14ac:dyDescent="0.3">
      <c r="A451" s="210"/>
      <c r="E451" s="212"/>
      <c r="F451" s="212"/>
      <c r="G451" s="212"/>
      <c r="H451" s="212"/>
      <c r="I451" s="212"/>
      <c r="J451" s="212"/>
      <c r="K451" s="212"/>
      <c r="L451" s="213"/>
      <c r="M451" s="214"/>
    </row>
    <row r="452" spans="1:13" s="211" customFormat="1" x14ac:dyDescent="0.3">
      <c r="A452" s="210"/>
      <c r="E452" s="212"/>
      <c r="F452" s="212"/>
      <c r="G452" s="212"/>
      <c r="H452" s="212"/>
      <c r="I452" s="212"/>
      <c r="J452" s="212"/>
      <c r="K452" s="212"/>
      <c r="L452" s="213"/>
      <c r="M452" s="214"/>
    </row>
    <row r="453" spans="1:13" s="211" customFormat="1" x14ac:dyDescent="0.3">
      <c r="A453" s="210"/>
      <c r="E453" s="212"/>
      <c r="F453" s="212"/>
      <c r="G453" s="212"/>
      <c r="H453" s="212"/>
      <c r="I453" s="212"/>
      <c r="J453" s="212"/>
      <c r="K453" s="212"/>
      <c r="L453" s="213"/>
      <c r="M453" s="214"/>
    </row>
    <row r="454" spans="1:13" s="211" customFormat="1" x14ac:dyDescent="0.3">
      <c r="A454" s="210"/>
      <c r="E454" s="212"/>
      <c r="F454" s="212"/>
      <c r="G454" s="212"/>
      <c r="H454" s="212"/>
      <c r="I454" s="212"/>
      <c r="J454" s="212"/>
      <c r="K454" s="212"/>
      <c r="L454" s="213"/>
      <c r="M454" s="214"/>
    </row>
    <row r="455" spans="1:13" s="211" customFormat="1" x14ac:dyDescent="0.3">
      <c r="A455" s="210"/>
      <c r="E455" s="212"/>
      <c r="F455" s="212"/>
      <c r="G455" s="212"/>
      <c r="H455" s="212"/>
      <c r="I455" s="212"/>
      <c r="J455" s="212"/>
      <c r="K455" s="212"/>
      <c r="L455" s="213"/>
      <c r="M455" s="214"/>
    </row>
    <row r="456" spans="1:13" s="211" customFormat="1" x14ac:dyDescent="0.3">
      <c r="A456" s="210"/>
      <c r="E456" s="212"/>
      <c r="F456" s="212"/>
      <c r="G456" s="212"/>
      <c r="H456" s="212"/>
      <c r="I456" s="212"/>
      <c r="J456" s="212"/>
      <c r="K456" s="212"/>
      <c r="L456" s="213"/>
      <c r="M456" s="214"/>
    </row>
    <row r="457" spans="1:13" s="211" customFormat="1" x14ac:dyDescent="0.3">
      <c r="A457" s="210"/>
      <c r="E457" s="212"/>
      <c r="F457" s="212"/>
      <c r="G457" s="212"/>
      <c r="H457" s="212"/>
      <c r="I457" s="212"/>
      <c r="J457" s="212"/>
      <c r="K457" s="212"/>
      <c r="L457" s="213"/>
      <c r="M457" s="214"/>
    </row>
    <row r="458" spans="1:13" s="211" customFormat="1" x14ac:dyDescent="0.3">
      <c r="A458" s="210"/>
      <c r="E458" s="212"/>
      <c r="F458" s="212"/>
      <c r="G458" s="212"/>
      <c r="H458" s="212"/>
      <c r="I458" s="212"/>
      <c r="J458" s="212"/>
      <c r="K458" s="212"/>
      <c r="L458" s="213"/>
      <c r="M458" s="214"/>
    </row>
    <row r="459" spans="1:13" s="211" customFormat="1" x14ac:dyDescent="0.3">
      <c r="A459" s="210"/>
      <c r="E459" s="212"/>
      <c r="F459" s="212"/>
      <c r="G459" s="212"/>
      <c r="H459" s="212"/>
      <c r="I459" s="212"/>
      <c r="J459" s="212"/>
      <c r="K459" s="212"/>
      <c r="L459" s="213"/>
      <c r="M459" s="214"/>
    </row>
    <row r="460" spans="1:13" s="211" customFormat="1" x14ac:dyDescent="0.3">
      <c r="A460" s="210"/>
      <c r="E460" s="212"/>
      <c r="F460" s="212"/>
      <c r="G460" s="212"/>
      <c r="H460" s="212"/>
      <c r="I460" s="212"/>
      <c r="J460" s="212"/>
      <c r="K460" s="212"/>
      <c r="L460" s="213"/>
      <c r="M460" s="214"/>
    </row>
    <row r="461" spans="1:13" s="211" customFormat="1" x14ac:dyDescent="0.3">
      <c r="A461" s="210"/>
      <c r="E461" s="212"/>
      <c r="F461" s="212"/>
      <c r="G461" s="212"/>
      <c r="H461" s="212"/>
      <c r="I461" s="212"/>
      <c r="J461" s="212"/>
      <c r="K461" s="212"/>
      <c r="L461" s="213"/>
      <c r="M461" s="214"/>
    </row>
    <row r="462" spans="1:13" s="211" customFormat="1" x14ac:dyDescent="0.3">
      <c r="A462" s="210"/>
      <c r="E462" s="212"/>
      <c r="F462" s="212"/>
      <c r="G462" s="212"/>
      <c r="H462" s="212"/>
      <c r="I462" s="212"/>
      <c r="J462" s="212"/>
      <c r="K462" s="212"/>
      <c r="L462" s="213"/>
      <c r="M462" s="214"/>
    </row>
    <row r="463" spans="1:13" s="211" customFormat="1" x14ac:dyDescent="0.3">
      <c r="A463" s="210"/>
      <c r="E463" s="212"/>
      <c r="F463" s="212"/>
      <c r="G463" s="212"/>
      <c r="H463" s="212"/>
      <c r="I463" s="212"/>
      <c r="J463" s="212"/>
      <c r="K463" s="212"/>
      <c r="L463" s="213"/>
      <c r="M463" s="214"/>
    </row>
    <row r="464" spans="1:13" s="211" customFormat="1" x14ac:dyDescent="0.3">
      <c r="A464" s="210"/>
      <c r="E464" s="212"/>
      <c r="F464" s="212"/>
      <c r="G464" s="212"/>
      <c r="H464" s="212"/>
      <c r="I464" s="212"/>
      <c r="J464" s="212"/>
      <c r="K464" s="212"/>
      <c r="L464" s="213"/>
      <c r="M464" s="214"/>
    </row>
    <row r="465" spans="1:13" s="211" customFormat="1" x14ac:dyDescent="0.3">
      <c r="A465" s="210"/>
      <c r="E465" s="212"/>
      <c r="F465" s="212"/>
      <c r="G465" s="212"/>
      <c r="H465" s="212"/>
      <c r="I465" s="212"/>
      <c r="J465" s="212"/>
      <c r="K465" s="212"/>
      <c r="L465" s="213"/>
      <c r="M465" s="214"/>
    </row>
    <row r="466" spans="1:13" s="211" customFormat="1" x14ac:dyDescent="0.3">
      <c r="A466" s="210"/>
      <c r="E466" s="212"/>
      <c r="F466" s="212"/>
      <c r="G466" s="212"/>
      <c r="H466" s="212"/>
      <c r="I466" s="212"/>
      <c r="J466" s="212"/>
      <c r="K466" s="212"/>
      <c r="L466" s="213"/>
      <c r="M466" s="214"/>
    </row>
    <row r="467" spans="1:13" s="211" customFormat="1" x14ac:dyDescent="0.3">
      <c r="A467" s="210"/>
      <c r="E467" s="212"/>
      <c r="F467" s="212"/>
      <c r="G467" s="212"/>
      <c r="H467" s="212"/>
      <c r="I467" s="212"/>
      <c r="J467" s="212"/>
      <c r="K467" s="212"/>
      <c r="L467" s="213"/>
      <c r="M467" s="214"/>
    </row>
    <row r="468" spans="1:13" s="211" customFormat="1" x14ac:dyDescent="0.3">
      <c r="A468" s="210"/>
      <c r="E468" s="212"/>
      <c r="F468" s="212"/>
      <c r="G468" s="212"/>
      <c r="H468" s="212"/>
      <c r="I468" s="212"/>
      <c r="J468" s="212"/>
      <c r="K468" s="212"/>
      <c r="L468" s="213"/>
      <c r="M468" s="214"/>
    </row>
    <row r="469" spans="1:13" s="211" customFormat="1" x14ac:dyDescent="0.3">
      <c r="A469" s="210"/>
      <c r="E469" s="212"/>
      <c r="F469" s="212"/>
      <c r="G469" s="212"/>
      <c r="H469" s="212"/>
      <c r="I469" s="212"/>
      <c r="J469" s="212"/>
      <c r="K469" s="212"/>
      <c r="L469" s="213"/>
      <c r="M469" s="214"/>
    </row>
    <row r="470" spans="1:13" s="211" customFormat="1" x14ac:dyDescent="0.3">
      <c r="A470" s="210"/>
      <c r="E470" s="212"/>
      <c r="F470" s="212"/>
      <c r="G470" s="212"/>
      <c r="H470" s="212"/>
      <c r="I470" s="212"/>
      <c r="J470" s="212"/>
      <c r="K470" s="212"/>
      <c r="L470" s="213"/>
      <c r="M470" s="214"/>
    </row>
    <row r="471" spans="1:13" s="211" customFormat="1" x14ac:dyDescent="0.3">
      <c r="A471" s="210"/>
      <c r="E471" s="212"/>
      <c r="F471" s="212"/>
      <c r="G471" s="212"/>
      <c r="H471" s="212"/>
      <c r="I471" s="212"/>
      <c r="J471" s="212"/>
      <c r="K471" s="212"/>
      <c r="L471" s="213"/>
      <c r="M471" s="214"/>
    </row>
    <row r="472" spans="1:13" s="211" customFormat="1" x14ac:dyDescent="0.3">
      <c r="A472" s="210"/>
      <c r="E472" s="212"/>
      <c r="F472" s="212"/>
      <c r="G472" s="212"/>
      <c r="H472" s="212"/>
      <c r="I472" s="212"/>
      <c r="J472" s="212"/>
      <c r="K472" s="212"/>
      <c r="L472" s="213"/>
      <c r="M472" s="214"/>
    </row>
    <row r="473" spans="1:13" s="211" customFormat="1" x14ac:dyDescent="0.3">
      <c r="A473" s="210"/>
      <c r="E473" s="212"/>
      <c r="F473" s="212"/>
      <c r="G473" s="212"/>
      <c r="H473" s="212"/>
      <c r="I473" s="212"/>
      <c r="J473" s="212"/>
      <c r="K473" s="212"/>
      <c r="L473" s="213"/>
      <c r="M473" s="214"/>
    </row>
    <row r="474" spans="1:13" s="211" customFormat="1" x14ac:dyDescent="0.3">
      <c r="A474" s="210"/>
      <c r="E474" s="212"/>
      <c r="F474" s="212"/>
      <c r="G474" s="212"/>
      <c r="H474" s="212"/>
      <c r="I474" s="212"/>
      <c r="J474" s="212"/>
      <c r="K474" s="212"/>
      <c r="L474" s="213"/>
      <c r="M474" s="214"/>
    </row>
    <row r="475" spans="1:13" s="211" customFormat="1" x14ac:dyDescent="0.3">
      <c r="A475" s="210"/>
      <c r="E475" s="212"/>
      <c r="F475" s="212"/>
      <c r="G475" s="212"/>
      <c r="H475" s="212"/>
      <c r="I475" s="212"/>
      <c r="J475" s="212"/>
      <c r="K475" s="212"/>
      <c r="L475" s="213"/>
      <c r="M475" s="214"/>
    </row>
    <row r="476" spans="1:13" s="211" customFormat="1" x14ac:dyDescent="0.3">
      <c r="A476" s="210"/>
      <c r="E476" s="212"/>
      <c r="F476" s="212"/>
      <c r="G476" s="212"/>
      <c r="H476" s="212"/>
      <c r="I476" s="212"/>
      <c r="J476" s="212"/>
      <c r="K476" s="212"/>
      <c r="L476" s="213"/>
      <c r="M476" s="214"/>
    </row>
    <row r="477" spans="1:13" s="211" customFormat="1" x14ac:dyDescent="0.3">
      <c r="A477" s="210"/>
      <c r="E477" s="212"/>
      <c r="F477" s="212"/>
      <c r="G477" s="212"/>
      <c r="H477" s="212"/>
      <c r="I477" s="212"/>
      <c r="J477" s="212"/>
      <c r="K477" s="212"/>
      <c r="L477" s="213"/>
      <c r="M477" s="214"/>
    </row>
    <row r="478" spans="1:13" s="211" customFormat="1" x14ac:dyDescent="0.3">
      <c r="A478" s="210"/>
      <c r="E478" s="212"/>
      <c r="F478" s="212"/>
      <c r="G478" s="212"/>
      <c r="H478" s="212"/>
      <c r="I478" s="212"/>
      <c r="J478" s="212"/>
      <c r="K478" s="212"/>
      <c r="L478" s="213"/>
      <c r="M478" s="214"/>
    </row>
    <row r="479" spans="1:13" s="211" customFormat="1" x14ac:dyDescent="0.3">
      <c r="A479" s="210"/>
      <c r="E479" s="212"/>
      <c r="F479" s="212"/>
      <c r="G479" s="212"/>
      <c r="H479" s="212"/>
      <c r="I479" s="212"/>
      <c r="J479" s="212"/>
      <c r="K479" s="212"/>
      <c r="L479" s="213"/>
      <c r="M479" s="214"/>
    </row>
    <row r="480" spans="1:13" s="211" customFormat="1" x14ac:dyDescent="0.3">
      <c r="A480" s="210"/>
      <c r="E480" s="212"/>
      <c r="F480" s="212"/>
      <c r="G480" s="212"/>
      <c r="H480" s="212"/>
      <c r="I480" s="212"/>
      <c r="J480" s="212"/>
      <c r="K480" s="212"/>
      <c r="L480" s="213"/>
      <c r="M480" s="214"/>
    </row>
    <row r="481" spans="1:13" s="211" customFormat="1" x14ac:dyDescent="0.3">
      <c r="A481" s="210"/>
      <c r="E481" s="212"/>
      <c r="F481" s="212"/>
      <c r="G481" s="212"/>
      <c r="H481" s="212"/>
      <c r="I481" s="212"/>
      <c r="J481" s="212"/>
      <c r="K481" s="212"/>
      <c r="L481" s="213"/>
      <c r="M481" s="214"/>
    </row>
    <row r="482" spans="1:13" s="211" customFormat="1" x14ac:dyDescent="0.3">
      <c r="A482" s="210"/>
      <c r="E482" s="212"/>
      <c r="F482" s="212"/>
      <c r="G482" s="212"/>
      <c r="H482" s="212"/>
      <c r="I482" s="212"/>
      <c r="J482" s="212"/>
      <c r="K482" s="212"/>
      <c r="L482" s="213"/>
      <c r="M482" s="214"/>
    </row>
    <row r="483" spans="1:13" s="211" customFormat="1" x14ac:dyDescent="0.3">
      <c r="A483" s="210"/>
      <c r="E483" s="212"/>
      <c r="F483" s="212"/>
      <c r="G483" s="212"/>
      <c r="H483" s="212"/>
      <c r="I483" s="212"/>
      <c r="J483" s="212"/>
      <c r="K483" s="212"/>
      <c r="L483" s="213"/>
      <c r="M483" s="214"/>
    </row>
    <row r="484" spans="1:13" s="211" customFormat="1" x14ac:dyDescent="0.3">
      <c r="A484" s="210"/>
      <c r="E484" s="212"/>
      <c r="F484" s="212"/>
      <c r="G484" s="212"/>
      <c r="H484" s="212"/>
      <c r="I484" s="212"/>
      <c r="J484" s="212"/>
      <c r="K484" s="212"/>
      <c r="L484" s="213"/>
      <c r="M484" s="214"/>
    </row>
    <row r="485" spans="1:13" s="211" customFormat="1" x14ac:dyDescent="0.3">
      <c r="A485" s="210"/>
      <c r="E485" s="212"/>
      <c r="F485" s="212"/>
      <c r="G485" s="212"/>
      <c r="H485" s="212"/>
      <c r="I485" s="212"/>
      <c r="J485" s="212"/>
      <c r="K485" s="212"/>
      <c r="L485" s="213"/>
      <c r="M485" s="214"/>
    </row>
    <row r="486" spans="1:13" s="211" customFormat="1" x14ac:dyDescent="0.3">
      <c r="A486" s="210"/>
      <c r="E486" s="212"/>
      <c r="F486" s="212"/>
      <c r="G486" s="212"/>
      <c r="H486" s="212"/>
      <c r="I486" s="212"/>
      <c r="J486" s="212"/>
      <c r="K486" s="212"/>
      <c r="L486" s="213"/>
      <c r="M486" s="214"/>
    </row>
    <row r="487" spans="1:13" s="211" customFormat="1" x14ac:dyDescent="0.3">
      <c r="A487" s="210"/>
      <c r="E487" s="212"/>
      <c r="F487" s="212"/>
      <c r="G487" s="212"/>
      <c r="H487" s="212"/>
      <c r="I487" s="212"/>
      <c r="J487" s="212"/>
      <c r="K487" s="212"/>
      <c r="L487" s="213"/>
      <c r="M487" s="214"/>
    </row>
    <row r="488" spans="1:13" s="211" customFormat="1" x14ac:dyDescent="0.3">
      <c r="A488" s="210"/>
      <c r="E488" s="212"/>
      <c r="F488" s="212"/>
      <c r="G488" s="212"/>
      <c r="H488" s="212"/>
      <c r="I488" s="212"/>
      <c r="J488" s="212"/>
      <c r="K488" s="212"/>
      <c r="L488" s="213"/>
      <c r="M488" s="214"/>
    </row>
    <row r="489" spans="1:13" s="211" customFormat="1" x14ac:dyDescent="0.3">
      <c r="A489" s="210"/>
      <c r="E489" s="212"/>
      <c r="F489" s="212"/>
      <c r="G489" s="212"/>
      <c r="H489" s="212"/>
      <c r="I489" s="212"/>
      <c r="J489" s="212"/>
      <c r="K489" s="212"/>
      <c r="L489" s="213"/>
      <c r="M489" s="214"/>
    </row>
    <row r="490" spans="1:13" s="211" customFormat="1" x14ac:dyDescent="0.3">
      <c r="A490" s="210"/>
      <c r="E490" s="212"/>
      <c r="F490" s="212"/>
      <c r="G490" s="212"/>
      <c r="H490" s="212"/>
      <c r="I490" s="212"/>
      <c r="J490" s="212"/>
      <c r="K490" s="212"/>
      <c r="L490" s="213"/>
      <c r="M490" s="214"/>
    </row>
    <row r="491" spans="1:13" s="211" customFormat="1" x14ac:dyDescent="0.3">
      <c r="A491" s="210"/>
      <c r="E491" s="212"/>
      <c r="F491" s="212"/>
      <c r="G491" s="212"/>
      <c r="H491" s="212"/>
      <c r="I491" s="212"/>
      <c r="J491" s="212"/>
      <c r="K491" s="212"/>
      <c r="L491" s="213"/>
      <c r="M491" s="214"/>
    </row>
    <row r="492" spans="1:13" s="211" customFormat="1" x14ac:dyDescent="0.3">
      <c r="A492" s="210"/>
      <c r="E492" s="212"/>
      <c r="F492" s="212"/>
      <c r="G492" s="212"/>
      <c r="H492" s="212"/>
      <c r="I492" s="212"/>
      <c r="J492" s="212"/>
      <c r="K492" s="212"/>
      <c r="L492" s="213"/>
      <c r="M492" s="214"/>
    </row>
    <row r="493" spans="1:13" s="211" customFormat="1" x14ac:dyDescent="0.3">
      <c r="A493" s="210"/>
      <c r="E493" s="212"/>
      <c r="F493" s="212"/>
      <c r="G493" s="212"/>
      <c r="H493" s="212"/>
      <c r="I493" s="212"/>
      <c r="J493" s="212"/>
      <c r="K493" s="212"/>
      <c r="L493" s="213"/>
      <c r="M493" s="214"/>
    </row>
    <row r="494" spans="1:13" s="211" customFormat="1" x14ac:dyDescent="0.3">
      <c r="A494" s="210"/>
      <c r="E494" s="212"/>
      <c r="F494" s="212"/>
      <c r="G494" s="212"/>
      <c r="H494" s="212"/>
      <c r="I494" s="212"/>
      <c r="J494" s="212"/>
      <c r="K494" s="212"/>
      <c r="L494" s="213"/>
      <c r="M494" s="214"/>
    </row>
    <row r="495" spans="1:13" s="211" customFormat="1" x14ac:dyDescent="0.3">
      <c r="A495" s="210"/>
      <c r="E495" s="212"/>
      <c r="F495" s="212"/>
      <c r="G495" s="212"/>
      <c r="H495" s="212"/>
      <c r="I495" s="212"/>
      <c r="J495" s="212"/>
      <c r="K495" s="212"/>
      <c r="L495" s="213"/>
      <c r="M495" s="214"/>
    </row>
    <row r="496" spans="1:13" s="211" customFormat="1" x14ac:dyDescent="0.3">
      <c r="A496" s="210"/>
      <c r="E496" s="212"/>
      <c r="F496" s="212"/>
      <c r="G496" s="212"/>
      <c r="H496" s="212"/>
      <c r="I496" s="212"/>
      <c r="J496" s="212"/>
      <c r="K496" s="212"/>
      <c r="L496" s="213"/>
      <c r="M496" s="214"/>
    </row>
    <row r="497" spans="1:13" s="211" customFormat="1" x14ac:dyDescent="0.3">
      <c r="A497" s="210"/>
      <c r="E497" s="212"/>
      <c r="F497" s="212"/>
      <c r="G497" s="212"/>
      <c r="H497" s="212"/>
      <c r="I497" s="212"/>
      <c r="J497" s="212"/>
      <c r="K497" s="212"/>
      <c r="L497" s="213"/>
      <c r="M497" s="214"/>
    </row>
    <row r="498" spans="1:13" s="211" customFormat="1" x14ac:dyDescent="0.3">
      <c r="A498" s="210"/>
      <c r="E498" s="212"/>
      <c r="F498" s="212"/>
      <c r="G498" s="212"/>
      <c r="H498" s="212"/>
      <c r="I498" s="212"/>
      <c r="J498" s="212"/>
      <c r="K498" s="212"/>
      <c r="L498" s="213"/>
      <c r="M498" s="214"/>
    </row>
    <row r="499" spans="1:13" s="211" customFormat="1" x14ac:dyDescent="0.3">
      <c r="A499" s="210"/>
      <c r="E499" s="212"/>
      <c r="F499" s="212"/>
      <c r="G499" s="212"/>
      <c r="H499" s="212"/>
      <c r="I499" s="212"/>
      <c r="J499" s="212"/>
      <c r="K499" s="212"/>
      <c r="L499" s="213"/>
      <c r="M499" s="214"/>
    </row>
    <row r="500" spans="1:13" s="211" customFormat="1" x14ac:dyDescent="0.3">
      <c r="A500" s="210"/>
      <c r="E500" s="212"/>
      <c r="F500" s="212"/>
      <c r="G500" s="212"/>
      <c r="H500" s="212"/>
      <c r="I500" s="212"/>
      <c r="J500" s="212"/>
      <c r="K500" s="212"/>
      <c r="L500" s="213"/>
      <c r="M500" s="214"/>
    </row>
    <row r="501" spans="1:13" s="211" customFormat="1" x14ac:dyDescent="0.3">
      <c r="A501" s="210"/>
      <c r="E501" s="212"/>
      <c r="F501" s="212"/>
      <c r="G501" s="212"/>
      <c r="H501" s="212"/>
      <c r="I501" s="212"/>
      <c r="J501" s="212"/>
      <c r="K501" s="212"/>
      <c r="L501" s="213"/>
      <c r="M501" s="214"/>
    </row>
    <row r="502" spans="1:13" s="211" customFormat="1" x14ac:dyDescent="0.3">
      <c r="A502" s="210"/>
      <c r="E502" s="212"/>
      <c r="F502" s="212"/>
      <c r="G502" s="212"/>
      <c r="H502" s="212"/>
      <c r="I502" s="212"/>
      <c r="J502" s="212"/>
      <c r="K502" s="212"/>
      <c r="L502" s="213"/>
      <c r="M502" s="214"/>
    </row>
    <row r="503" spans="1:13" s="211" customFormat="1" x14ac:dyDescent="0.3">
      <c r="A503" s="210"/>
      <c r="E503" s="212"/>
      <c r="F503" s="212"/>
      <c r="G503" s="212"/>
      <c r="H503" s="212"/>
      <c r="I503" s="212"/>
      <c r="J503" s="212"/>
      <c r="K503" s="212"/>
      <c r="L503" s="213"/>
      <c r="M503" s="214"/>
    </row>
    <row r="504" spans="1:13" s="211" customFormat="1" x14ac:dyDescent="0.3">
      <c r="A504" s="210"/>
      <c r="E504" s="212"/>
      <c r="F504" s="212"/>
      <c r="G504" s="212"/>
      <c r="H504" s="212"/>
      <c r="I504" s="212"/>
      <c r="J504" s="212"/>
      <c r="K504" s="212"/>
      <c r="L504" s="213"/>
      <c r="M504" s="214"/>
    </row>
    <row r="505" spans="1:13" s="211" customFormat="1" x14ac:dyDescent="0.3">
      <c r="A505" s="210"/>
      <c r="E505" s="212"/>
      <c r="F505" s="212"/>
      <c r="G505" s="212"/>
      <c r="H505" s="212"/>
      <c r="I505" s="212"/>
      <c r="J505" s="212"/>
      <c r="K505" s="212"/>
      <c r="L505" s="213"/>
      <c r="M505" s="214"/>
    </row>
    <row r="506" spans="1:13" s="211" customFormat="1" x14ac:dyDescent="0.3">
      <c r="A506" s="210"/>
      <c r="E506" s="212"/>
      <c r="F506" s="212"/>
      <c r="G506" s="212"/>
      <c r="H506" s="212"/>
      <c r="I506" s="212"/>
      <c r="J506" s="212"/>
      <c r="K506" s="212"/>
      <c r="L506" s="213"/>
      <c r="M506" s="214"/>
    </row>
    <row r="507" spans="1:13" s="211" customFormat="1" x14ac:dyDescent="0.3">
      <c r="A507" s="210"/>
      <c r="E507" s="212"/>
      <c r="F507" s="212"/>
      <c r="G507" s="212"/>
      <c r="H507" s="212"/>
      <c r="I507" s="212"/>
      <c r="J507" s="212"/>
      <c r="K507" s="212"/>
      <c r="L507" s="213"/>
      <c r="M507" s="214"/>
    </row>
    <row r="508" spans="1:13" s="211" customFormat="1" x14ac:dyDescent="0.3">
      <c r="A508" s="210"/>
      <c r="E508" s="212"/>
      <c r="F508" s="212"/>
      <c r="G508" s="212"/>
      <c r="H508" s="212"/>
      <c r="I508" s="212"/>
      <c r="J508" s="212"/>
      <c r="K508" s="212"/>
      <c r="L508" s="213"/>
      <c r="M508" s="214"/>
    </row>
    <row r="509" spans="1:13" s="211" customFormat="1" x14ac:dyDescent="0.3">
      <c r="A509" s="210"/>
      <c r="E509" s="212"/>
      <c r="F509" s="212"/>
      <c r="G509" s="212"/>
      <c r="H509" s="212"/>
      <c r="I509" s="212"/>
      <c r="J509" s="212"/>
      <c r="K509" s="212"/>
      <c r="L509" s="213"/>
      <c r="M509" s="214"/>
    </row>
    <row r="510" spans="1:13" s="211" customFormat="1" x14ac:dyDescent="0.3">
      <c r="A510" s="210"/>
      <c r="E510" s="212"/>
      <c r="F510" s="212"/>
      <c r="G510" s="212"/>
      <c r="H510" s="212"/>
      <c r="I510" s="212"/>
      <c r="J510" s="212"/>
      <c r="K510" s="212"/>
      <c r="L510" s="213"/>
      <c r="M510" s="214"/>
    </row>
    <row r="511" spans="1:13" s="211" customFormat="1" x14ac:dyDescent="0.3">
      <c r="A511" s="210"/>
      <c r="E511" s="212"/>
      <c r="F511" s="212"/>
      <c r="G511" s="212"/>
      <c r="H511" s="212"/>
      <c r="I511" s="212"/>
      <c r="J511" s="212"/>
      <c r="K511" s="212"/>
      <c r="L511" s="213"/>
      <c r="M511" s="214"/>
    </row>
    <row r="512" spans="1:13" s="211" customFormat="1" x14ac:dyDescent="0.3">
      <c r="A512" s="210"/>
      <c r="E512" s="212"/>
      <c r="F512" s="212"/>
      <c r="G512" s="212"/>
      <c r="H512" s="212"/>
      <c r="I512" s="212"/>
      <c r="J512" s="212"/>
      <c r="K512" s="212"/>
      <c r="L512" s="213"/>
      <c r="M512" s="214"/>
    </row>
    <row r="513" spans="1:13" s="211" customFormat="1" x14ac:dyDescent="0.3">
      <c r="A513" s="210"/>
      <c r="E513" s="212"/>
      <c r="F513" s="212"/>
      <c r="G513" s="212"/>
      <c r="H513" s="212"/>
      <c r="I513" s="212"/>
      <c r="J513" s="212"/>
      <c r="K513" s="212"/>
      <c r="L513" s="213"/>
      <c r="M513" s="214"/>
    </row>
    <row r="514" spans="1:13" s="211" customFormat="1" x14ac:dyDescent="0.3">
      <c r="A514" s="210"/>
      <c r="E514" s="212"/>
      <c r="F514" s="212"/>
      <c r="G514" s="212"/>
      <c r="H514" s="212"/>
      <c r="I514" s="212"/>
      <c r="J514" s="212"/>
      <c r="K514" s="212"/>
      <c r="L514" s="213"/>
      <c r="M514" s="214"/>
    </row>
    <row r="515" spans="1:13" s="211" customFormat="1" x14ac:dyDescent="0.3">
      <c r="A515" s="210"/>
      <c r="E515" s="212"/>
      <c r="F515" s="212"/>
      <c r="G515" s="212"/>
      <c r="H515" s="212"/>
      <c r="I515" s="212"/>
      <c r="J515" s="212"/>
      <c r="K515" s="212"/>
      <c r="L515" s="213"/>
      <c r="M515" s="214"/>
    </row>
    <row r="516" spans="1:13" s="211" customFormat="1" x14ac:dyDescent="0.3">
      <c r="A516" s="210"/>
      <c r="E516" s="212"/>
      <c r="F516" s="212"/>
      <c r="G516" s="212"/>
      <c r="H516" s="212"/>
      <c r="I516" s="212"/>
      <c r="J516" s="212"/>
      <c r="K516" s="212"/>
      <c r="L516" s="213"/>
      <c r="M516" s="214"/>
    </row>
    <row r="517" spans="1:13" s="211" customFormat="1" x14ac:dyDescent="0.3">
      <c r="A517" s="210"/>
      <c r="E517" s="212"/>
      <c r="F517" s="212"/>
      <c r="G517" s="212"/>
      <c r="H517" s="212"/>
      <c r="I517" s="212"/>
      <c r="J517" s="212"/>
      <c r="K517" s="212"/>
      <c r="L517" s="213"/>
      <c r="M517" s="214"/>
    </row>
    <row r="518" spans="1:13" s="211" customFormat="1" x14ac:dyDescent="0.3">
      <c r="A518" s="210"/>
      <c r="E518" s="212"/>
      <c r="F518" s="212"/>
      <c r="G518" s="212"/>
      <c r="H518" s="212"/>
      <c r="I518" s="212"/>
      <c r="J518" s="212"/>
      <c r="K518" s="212"/>
      <c r="L518" s="213"/>
      <c r="M518" s="214"/>
    </row>
    <row r="519" spans="1:13" s="211" customFormat="1" x14ac:dyDescent="0.3">
      <c r="A519" s="210"/>
      <c r="E519" s="212"/>
      <c r="F519" s="212"/>
      <c r="G519" s="212"/>
      <c r="H519" s="212"/>
      <c r="I519" s="212"/>
      <c r="J519" s="212"/>
      <c r="K519" s="212"/>
      <c r="L519" s="213"/>
      <c r="M519" s="214"/>
    </row>
    <row r="520" spans="1:13" s="211" customFormat="1" x14ac:dyDescent="0.3">
      <c r="A520" s="210"/>
      <c r="E520" s="212"/>
      <c r="F520" s="212"/>
      <c r="G520" s="212"/>
      <c r="H520" s="212"/>
      <c r="I520" s="212"/>
      <c r="J520" s="212"/>
      <c r="K520" s="212"/>
      <c r="L520" s="213"/>
      <c r="M520" s="214"/>
    </row>
    <row r="521" spans="1:13" s="211" customFormat="1" x14ac:dyDescent="0.3">
      <c r="A521" s="210"/>
      <c r="E521" s="212"/>
      <c r="F521" s="212"/>
      <c r="G521" s="212"/>
      <c r="H521" s="212"/>
      <c r="I521" s="212"/>
      <c r="J521" s="212"/>
      <c r="K521" s="212"/>
      <c r="L521" s="213"/>
      <c r="M521" s="214"/>
    </row>
    <row r="522" spans="1:13" s="211" customFormat="1" x14ac:dyDescent="0.3">
      <c r="A522" s="210"/>
      <c r="E522" s="212"/>
      <c r="F522" s="212"/>
      <c r="G522" s="212"/>
      <c r="H522" s="212"/>
      <c r="I522" s="212"/>
      <c r="J522" s="212"/>
      <c r="K522" s="212"/>
      <c r="L522" s="213"/>
      <c r="M522" s="214"/>
    </row>
    <row r="523" spans="1:13" s="211" customFormat="1" x14ac:dyDescent="0.3">
      <c r="A523" s="210"/>
      <c r="E523" s="212"/>
      <c r="F523" s="212"/>
      <c r="G523" s="212"/>
      <c r="H523" s="212"/>
      <c r="I523" s="212"/>
      <c r="J523" s="212"/>
      <c r="K523" s="212"/>
      <c r="L523" s="213"/>
      <c r="M523" s="214"/>
    </row>
    <row r="524" spans="1:13" s="211" customFormat="1" x14ac:dyDescent="0.3">
      <c r="A524" s="210"/>
      <c r="E524" s="212"/>
      <c r="F524" s="212"/>
      <c r="G524" s="212"/>
      <c r="H524" s="212"/>
      <c r="I524" s="212"/>
      <c r="J524" s="212"/>
      <c r="K524" s="212"/>
      <c r="L524" s="213"/>
      <c r="M524" s="214"/>
    </row>
    <row r="525" spans="1:13" s="211" customFormat="1" x14ac:dyDescent="0.3">
      <c r="A525" s="210"/>
      <c r="E525" s="212"/>
      <c r="F525" s="212"/>
      <c r="G525" s="212"/>
      <c r="H525" s="212"/>
      <c r="I525" s="212"/>
      <c r="J525" s="212"/>
      <c r="K525" s="212"/>
      <c r="L525" s="213"/>
      <c r="M525" s="214"/>
    </row>
    <row r="526" spans="1:13" s="211" customFormat="1" x14ac:dyDescent="0.3">
      <c r="A526" s="210"/>
      <c r="E526" s="212"/>
      <c r="F526" s="212"/>
      <c r="G526" s="212"/>
      <c r="H526" s="212"/>
      <c r="I526" s="212"/>
      <c r="J526" s="212"/>
      <c r="K526" s="212"/>
      <c r="L526" s="213"/>
      <c r="M526" s="214"/>
    </row>
    <row r="527" spans="1:13" s="211" customFormat="1" x14ac:dyDescent="0.3">
      <c r="A527" s="210"/>
      <c r="E527" s="212"/>
      <c r="F527" s="212"/>
      <c r="G527" s="212"/>
      <c r="H527" s="212"/>
      <c r="I527" s="212"/>
      <c r="J527" s="212"/>
      <c r="K527" s="212"/>
      <c r="L527" s="213"/>
      <c r="M527" s="214"/>
    </row>
    <row r="528" spans="1:13" s="211" customFormat="1" x14ac:dyDescent="0.3">
      <c r="A528" s="210"/>
      <c r="E528" s="212"/>
      <c r="F528" s="212"/>
      <c r="G528" s="212"/>
      <c r="H528" s="212"/>
      <c r="I528" s="212"/>
      <c r="J528" s="212"/>
      <c r="K528" s="212"/>
      <c r="L528" s="213"/>
      <c r="M528" s="214"/>
    </row>
    <row r="529" spans="1:13" s="211" customFormat="1" x14ac:dyDescent="0.3">
      <c r="A529" s="210"/>
      <c r="E529" s="212"/>
      <c r="F529" s="212"/>
      <c r="G529" s="212"/>
      <c r="H529" s="212"/>
      <c r="I529" s="212"/>
      <c r="J529" s="212"/>
      <c r="K529" s="212"/>
      <c r="L529" s="213"/>
      <c r="M529" s="214"/>
    </row>
    <row r="530" spans="1:13" s="211" customFormat="1" x14ac:dyDescent="0.3">
      <c r="A530" s="210"/>
      <c r="E530" s="212"/>
      <c r="F530" s="212"/>
      <c r="G530" s="212"/>
      <c r="H530" s="212"/>
      <c r="I530" s="212"/>
      <c r="J530" s="212"/>
      <c r="K530" s="212"/>
      <c r="L530" s="213"/>
      <c r="M530" s="214"/>
    </row>
    <row r="531" spans="1:13" s="211" customFormat="1" x14ac:dyDescent="0.3">
      <c r="A531" s="210"/>
      <c r="E531" s="212"/>
      <c r="F531" s="212"/>
      <c r="G531" s="212"/>
      <c r="H531" s="212"/>
      <c r="I531" s="212"/>
      <c r="J531" s="212"/>
      <c r="K531" s="212"/>
      <c r="L531" s="213"/>
      <c r="M531" s="214"/>
    </row>
    <row r="532" spans="1:13" s="211" customFormat="1" x14ac:dyDescent="0.3">
      <c r="A532" s="210"/>
      <c r="E532" s="212"/>
      <c r="F532" s="212"/>
      <c r="G532" s="212"/>
      <c r="H532" s="212"/>
      <c r="I532" s="212"/>
      <c r="J532" s="212"/>
      <c r="K532" s="212"/>
      <c r="L532" s="213"/>
      <c r="M532" s="214"/>
    </row>
    <row r="533" spans="1:13" s="211" customFormat="1" x14ac:dyDescent="0.3">
      <c r="A533" s="210"/>
      <c r="E533" s="212"/>
      <c r="F533" s="212"/>
      <c r="G533" s="212"/>
      <c r="H533" s="212"/>
      <c r="I533" s="212"/>
      <c r="J533" s="212"/>
      <c r="K533" s="212"/>
      <c r="L533" s="213"/>
      <c r="M533" s="214"/>
    </row>
    <row r="534" spans="1:13" s="211" customFormat="1" x14ac:dyDescent="0.3">
      <c r="A534" s="210"/>
      <c r="E534" s="212"/>
      <c r="F534" s="212"/>
      <c r="G534" s="212"/>
      <c r="H534" s="212"/>
      <c r="I534" s="212"/>
      <c r="J534" s="212"/>
      <c r="K534" s="212"/>
      <c r="L534" s="213"/>
      <c r="M534" s="214"/>
    </row>
    <row r="535" spans="1:13" s="211" customFormat="1" x14ac:dyDescent="0.3">
      <c r="A535" s="210"/>
      <c r="E535" s="212"/>
      <c r="F535" s="212"/>
      <c r="G535" s="212"/>
      <c r="H535" s="212"/>
      <c r="I535" s="212"/>
      <c r="J535" s="212"/>
      <c r="K535" s="212"/>
      <c r="L535" s="213"/>
      <c r="M535" s="214"/>
    </row>
    <row r="536" spans="1:13" s="211" customFormat="1" x14ac:dyDescent="0.3">
      <c r="A536" s="210"/>
      <c r="E536" s="212"/>
      <c r="F536" s="212"/>
      <c r="G536" s="212"/>
      <c r="H536" s="212"/>
      <c r="I536" s="212"/>
      <c r="J536" s="212"/>
      <c r="K536" s="212"/>
      <c r="L536" s="213"/>
      <c r="M536" s="214"/>
    </row>
    <row r="537" spans="1:13" s="211" customFormat="1" x14ac:dyDescent="0.3">
      <c r="A537" s="210"/>
      <c r="E537" s="212"/>
      <c r="F537" s="212"/>
      <c r="G537" s="212"/>
      <c r="H537" s="212"/>
      <c r="I537" s="212"/>
      <c r="J537" s="212"/>
      <c r="K537" s="212"/>
      <c r="L537" s="213"/>
      <c r="M537" s="214"/>
    </row>
    <row r="538" spans="1:13" s="211" customFormat="1" x14ac:dyDescent="0.3">
      <c r="A538" s="210"/>
      <c r="E538" s="212"/>
      <c r="F538" s="212"/>
      <c r="G538" s="212"/>
      <c r="H538" s="212"/>
      <c r="I538" s="212"/>
      <c r="J538" s="212"/>
      <c r="K538" s="212"/>
      <c r="L538" s="213"/>
      <c r="M538" s="214"/>
    </row>
    <row r="539" spans="1:13" s="211" customFormat="1" x14ac:dyDescent="0.3">
      <c r="A539" s="210"/>
      <c r="E539" s="212"/>
      <c r="F539" s="212"/>
      <c r="G539" s="212"/>
      <c r="H539" s="212"/>
      <c r="I539" s="212"/>
      <c r="J539" s="212"/>
      <c r="K539" s="212"/>
      <c r="L539" s="213"/>
      <c r="M539" s="214"/>
    </row>
    <row r="540" spans="1:13" s="211" customFormat="1" x14ac:dyDescent="0.3">
      <c r="A540" s="210"/>
      <c r="E540" s="212"/>
      <c r="F540" s="212"/>
      <c r="G540" s="212"/>
      <c r="H540" s="212"/>
      <c r="I540" s="212"/>
      <c r="J540" s="212"/>
      <c r="K540" s="212"/>
      <c r="L540" s="213"/>
      <c r="M540" s="214"/>
    </row>
    <row r="541" spans="1:13" s="211" customFormat="1" x14ac:dyDescent="0.3">
      <c r="A541" s="210"/>
      <c r="E541" s="212"/>
      <c r="F541" s="212"/>
      <c r="G541" s="212"/>
      <c r="H541" s="212"/>
      <c r="I541" s="212"/>
      <c r="J541" s="212"/>
      <c r="K541" s="212"/>
      <c r="L541" s="213"/>
      <c r="M541" s="214"/>
    </row>
    <row r="542" spans="1:13" s="211" customFormat="1" x14ac:dyDescent="0.3">
      <c r="A542" s="210"/>
      <c r="E542" s="212"/>
      <c r="F542" s="212"/>
      <c r="G542" s="212"/>
      <c r="H542" s="212"/>
      <c r="I542" s="212"/>
      <c r="J542" s="212"/>
      <c r="K542" s="212"/>
      <c r="L542" s="213"/>
      <c r="M542" s="214"/>
    </row>
    <row r="543" spans="1:13" s="211" customFormat="1" x14ac:dyDescent="0.3">
      <c r="A543" s="210"/>
      <c r="E543" s="212"/>
      <c r="F543" s="212"/>
      <c r="G543" s="212"/>
      <c r="H543" s="212"/>
      <c r="I543" s="212"/>
      <c r="J543" s="212"/>
      <c r="K543" s="212"/>
      <c r="L543" s="213"/>
      <c r="M543" s="214"/>
    </row>
    <row r="544" spans="1:13" s="211" customFormat="1" x14ac:dyDescent="0.3">
      <c r="A544" s="210"/>
      <c r="E544" s="212"/>
      <c r="F544" s="212"/>
      <c r="G544" s="212"/>
      <c r="H544" s="212"/>
      <c r="I544" s="212"/>
      <c r="J544" s="212"/>
      <c r="K544" s="212"/>
      <c r="L544" s="213"/>
      <c r="M544" s="214"/>
    </row>
    <row r="545" spans="1:13" s="211" customFormat="1" x14ac:dyDescent="0.3">
      <c r="A545" s="210"/>
      <c r="E545" s="212"/>
      <c r="F545" s="212"/>
      <c r="G545" s="212"/>
      <c r="H545" s="212"/>
      <c r="I545" s="212"/>
      <c r="J545" s="212"/>
      <c r="K545" s="212"/>
      <c r="L545" s="213"/>
      <c r="M545" s="214"/>
    </row>
    <row r="546" spans="1:13" s="211" customFormat="1" x14ac:dyDescent="0.3">
      <c r="A546" s="210"/>
      <c r="E546" s="212"/>
      <c r="F546" s="212"/>
      <c r="G546" s="212"/>
      <c r="H546" s="212"/>
      <c r="I546" s="212"/>
      <c r="J546" s="212"/>
      <c r="K546" s="212"/>
      <c r="L546" s="213"/>
      <c r="M546" s="214"/>
    </row>
    <row r="547" spans="1:13" s="211" customFormat="1" x14ac:dyDescent="0.3">
      <c r="A547" s="210"/>
      <c r="E547" s="212"/>
      <c r="F547" s="212"/>
      <c r="G547" s="212"/>
      <c r="H547" s="212"/>
      <c r="I547" s="212"/>
      <c r="J547" s="212"/>
      <c r="K547" s="212"/>
      <c r="L547" s="213"/>
      <c r="M547" s="214"/>
    </row>
    <row r="548" spans="1:13" s="211" customFormat="1" x14ac:dyDescent="0.3">
      <c r="A548" s="210"/>
      <c r="E548" s="212"/>
      <c r="F548" s="212"/>
      <c r="G548" s="212"/>
      <c r="H548" s="212"/>
      <c r="I548" s="212"/>
      <c r="J548" s="212"/>
      <c r="K548" s="212"/>
      <c r="L548" s="213"/>
      <c r="M548" s="214"/>
    </row>
    <row r="549" spans="1:13" s="211" customFormat="1" x14ac:dyDescent="0.3">
      <c r="A549" s="210"/>
      <c r="E549" s="212"/>
      <c r="F549" s="212"/>
      <c r="G549" s="212"/>
      <c r="H549" s="212"/>
      <c r="I549" s="212"/>
      <c r="J549" s="212"/>
      <c r="K549" s="212"/>
      <c r="L549" s="213"/>
      <c r="M549" s="214"/>
    </row>
    <row r="550" spans="1:13" s="211" customFormat="1" x14ac:dyDescent="0.3">
      <c r="A550" s="210"/>
      <c r="E550" s="212"/>
      <c r="F550" s="212"/>
      <c r="G550" s="212"/>
      <c r="H550" s="212"/>
      <c r="I550" s="212"/>
      <c r="J550" s="212"/>
      <c r="K550" s="212"/>
      <c r="L550" s="213"/>
      <c r="M550" s="214"/>
    </row>
    <row r="551" spans="1:13" s="211" customFormat="1" x14ac:dyDescent="0.3">
      <c r="A551" s="210"/>
      <c r="E551" s="212"/>
      <c r="F551" s="212"/>
      <c r="G551" s="212"/>
      <c r="H551" s="212"/>
      <c r="I551" s="212"/>
      <c r="J551" s="212"/>
      <c r="K551" s="212"/>
      <c r="L551" s="213"/>
      <c r="M551" s="214"/>
    </row>
    <row r="552" spans="1:13" s="211" customFormat="1" x14ac:dyDescent="0.3">
      <c r="A552" s="210"/>
      <c r="E552" s="212"/>
      <c r="F552" s="212"/>
      <c r="G552" s="212"/>
      <c r="H552" s="212"/>
      <c r="I552" s="212"/>
      <c r="J552" s="212"/>
      <c r="K552" s="212"/>
      <c r="L552" s="213"/>
      <c r="M552" s="214"/>
    </row>
    <row r="553" spans="1:13" s="211" customFormat="1" x14ac:dyDescent="0.3">
      <c r="A553" s="210"/>
      <c r="E553" s="212"/>
      <c r="F553" s="212"/>
      <c r="G553" s="212"/>
      <c r="H553" s="212"/>
      <c r="I553" s="212"/>
      <c r="J553" s="212"/>
      <c r="K553" s="212"/>
      <c r="L553" s="213"/>
      <c r="M553" s="214"/>
    </row>
    <row r="554" spans="1:13" s="211" customFormat="1" x14ac:dyDescent="0.3">
      <c r="A554" s="210"/>
      <c r="E554" s="212"/>
      <c r="F554" s="212"/>
      <c r="G554" s="212"/>
      <c r="H554" s="212"/>
      <c r="I554" s="212"/>
      <c r="J554" s="212"/>
      <c r="K554" s="212"/>
      <c r="L554" s="213"/>
      <c r="M554" s="214"/>
    </row>
    <row r="555" spans="1:13" s="211" customFormat="1" x14ac:dyDescent="0.3">
      <c r="A555" s="210"/>
      <c r="E555" s="212"/>
      <c r="F555" s="212"/>
      <c r="G555" s="212"/>
      <c r="H555" s="212"/>
      <c r="I555" s="212"/>
      <c r="J555" s="212"/>
      <c r="K555" s="212"/>
      <c r="L555" s="213"/>
      <c r="M555" s="214"/>
    </row>
    <row r="556" spans="1:13" s="211" customFormat="1" x14ac:dyDescent="0.3">
      <c r="A556" s="210"/>
      <c r="E556" s="212"/>
      <c r="F556" s="212"/>
      <c r="G556" s="212"/>
      <c r="H556" s="212"/>
      <c r="I556" s="212"/>
      <c r="J556" s="212"/>
      <c r="K556" s="212"/>
      <c r="L556" s="213"/>
      <c r="M556" s="214"/>
    </row>
    <row r="557" spans="1:13" s="211" customFormat="1" x14ac:dyDescent="0.3">
      <c r="A557" s="210"/>
      <c r="E557" s="212"/>
      <c r="F557" s="212"/>
      <c r="G557" s="212"/>
      <c r="H557" s="212"/>
      <c r="I557" s="212"/>
      <c r="J557" s="212"/>
      <c r="K557" s="212"/>
      <c r="L557" s="213"/>
      <c r="M557" s="214"/>
    </row>
    <row r="558" spans="1:13" s="211" customFormat="1" x14ac:dyDescent="0.3">
      <c r="A558" s="210"/>
      <c r="E558" s="212"/>
      <c r="F558" s="212"/>
      <c r="G558" s="212"/>
      <c r="H558" s="212"/>
      <c r="I558" s="212"/>
      <c r="J558" s="212"/>
      <c r="K558" s="212"/>
      <c r="L558" s="213"/>
      <c r="M558" s="214"/>
    </row>
    <row r="559" spans="1:13" s="211" customFormat="1" x14ac:dyDescent="0.3">
      <c r="A559" s="210"/>
      <c r="E559" s="212"/>
      <c r="F559" s="212"/>
      <c r="G559" s="212"/>
      <c r="H559" s="212"/>
      <c r="I559" s="212"/>
      <c r="J559" s="212"/>
      <c r="K559" s="212"/>
      <c r="L559" s="213"/>
      <c r="M559" s="214"/>
    </row>
    <row r="560" spans="1:13" s="211" customFormat="1" x14ac:dyDescent="0.3">
      <c r="A560" s="210"/>
      <c r="E560" s="212"/>
      <c r="F560" s="212"/>
      <c r="G560" s="212"/>
      <c r="H560" s="212"/>
      <c r="I560" s="212"/>
      <c r="J560" s="212"/>
      <c r="K560" s="212"/>
      <c r="L560" s="213"/>
      <c r="M560" s="214"/>
    </row>
    <row r="561" spans="1:13" s="211" customFormat="1" x14ac:dyDescent="0.3">
      <c r="A561" s="210"/>
      <c r="E561" s="212"/>
      <c r="F561" s="212"/>
      <c r="G561" s="212"/>
      <c r="H561" s="212"/>
      <c r="I561" s="212"/>
      <c r="J561" s="212"/>
      <c r="K561" s="212"/>
      <c r="L561" s="213"/>
      <c r="M561" s="214"/>
    </row>
    <row r="562" spans="1:13" s="211" customFormat="1" x14ac:dyDescent="0.3">
      <c r="A562" s="210"/>
      <c r="E562" s="212"/>
      <c r="F562" s="212"/>
      <c r="G562" s="212"/>
      <c r="H562" s="212"/>
      <c r="I562" s="212"/>
      <c r="J562" s="212"/>
      <c r="K562" s="212"/>
      <c r="L562" s="213"/>
      <c r="M562" s="214"/>
    </row>
    <row r="563" spans="1:13" s="211" customFormat="1" x14ac:dyDescent="0.3">
      <c r="A563" s="210"/>
      <c r="E563" s="212"/>
      <c r="F563" s="212"/>
      <c r="G563" s="212"/>
      <c r="H563" s="212"/>
      <c r="I563" s="212"/>
      <c r="J563" s="212"/>
      <c r="K563" s="212"/>
      <c r="L563" s="213"/>
      <c r="M563" s="214"/>
    </row>
    <row r="564" spans="1:13" s="211" customFormat="1" x14ac:dyDescent="0.3">
      <c r="A564" s="210"/>
      <c r="E564" s="212"/>
      <c r="F564" s="212"/>
      <c r="G564" s="212"/>
      <c r="H564" s="212"/>
      <c r="I564" s="212"/>
      <c r="J564" s="212"/>
      <c r="K564" s="212"/>
      <c r="L564" s="213"/>
      <c r="M564" s="214"/>
    </row>
    <row r="565" spans="1:13" s="211" customFormat="1" x14ac:dyDescent="0.3">
      <c r="A565" s="210"/>
      <c r="E565" s="212"/>
      <c r="F565" s="212"/>
      <c r="G565" s="212"/>
      <c r="H565" s="212"/>
      <c r="I565" s="212"/>
      <c r="J565" s="212"/>
      <c r="K565" s="212"/>
      <c r="L565" s="213"/>
      <c r="M565" s="214"/>
    </row>
    <row r="566" spans="1:13" s="211" customFormat="1" x14ac:dyDescent="0.3">
      <c r="A566" s="210"/>
      <c r="E566" s="212"/>
      <c r="F566" s="212"/>
      <c r="G566" s="212"/>
      <c r="H566" s="212"/>
      <c r="I566" s="212"/>
      <c r="J566" s="212"/>
      <c r="K566" s="212"/>
      <c r="L566" s="213"/>
      <c r="M566" s="214"/>
    </row>
    <row r="567" spans="1:13" s="211" customFormat="1" x14ac:dyDescent="0.3">
      <c r="A567" s="210"/>
      <c r="E567" s="212"/>
      <c r="F567" s="212"/>
      <c r="G567" s="212"/>
      <c r="H567" s="212"/>
      <c r="I567" s="212"/>
      <c r="J567" s="212"/>
      <c r="K567" s="212"/>
      <c r="L567" s="213"/>
      <c r="M567" s="214"/>
    </row>
    <row r="568" spans="1:13" s="211" customFormat="1" x14ac:dyDescent="0.3">
      <c r="A568" s="210"/>
      <c r="E568" s="212"/>
      <c r="F568" s="212"/>
      <c r="G568" s="212"/>
      <c r="H568" s="212"/>
      <c r="I568" s="212"/>
      <c r="J568" s="212"/>
      <c r="K568" s="212"/>
      <c r="L568" s="213"/>
      <c r="M568" s="214"/>
    </row>
    <row r="569" spans="1:13" s="211" customFormat="1" x14ac:dyDescent="0.3">
      <c r="A569" s="210"/>
      <c r="E569" s="212"/>
      <c r="F569" s="212"/>
      <c r="G569" s="212"/>
      <c r="H569" s="212"/>
      <c r="I569" s="212"/>
      <c r="J569" s="212"/>
      <c r="K569" s="212"/>
      <c r="L569" s="213"/>
      <c r="M569" s="214"/>
    </row>
    <row r="570" spans="1:13" s="211" customFormat="1" x14ac:dyDescent="0.3">
      <c r="A570" s="210"/>
      <c r="E570" s="212"/>
      <c r="F570" s="212"/>
      <c r="G570" s="212"/>
      <c r="H570" s="212"/>
      <c r="I570" s="212"/>
      <c r="J570" s="212"/>
      <c r="K570" s="212"/>
      <c r="L570" s="213"/>
      <c r="M570" s="214"/>
    </row>
    <row r="571" spans="1:13" s="211" customFormat="1" x14ac:dyDescent="0.3">
      <c r="A571" s="210"/>
      <c r="E571" s="212"/>
      <c r="F571" s="212"/>
      <c r="G571" s="212"/>
      <c r="H571" s="212"/>
      <c r="I571" s="212"/>
      <c r="J571" s="212"/>
      <c r="K571" s="212"/>
      <c r="L571" s="213"/>
      <c r="M571" s="214"/>
    </row>
    <row r="572" spans="1:13" s="211" customFormat="1" x14ac:dyDescent="0.3">
      <c r="A572" s="210"/>
      <c r="E572" s="212"/>
      <c r="F572" s="212"/>
      <c r="G572" s="212"/>
      <c r="H572" s="212"/>
      <c r="I572" s="212"/>
      <c r="J572" s="212"/>
      <c r="K572" s="212"/>
      <c r="L572" s="213"/>
      <c r="M572" s="214"/>
    </row>
    <row r="573" spans="1:13" s="211" customFormat="1" x14ac:dyDescent="0.3">
      <c r="A573" s="210"/>
      <c r="E573" s="212"/>
      <c r="F573" s="212"/>
      <c r="G573" s="212"/>
      <c r="H573" s="212"/>
      <c r="I573" s="212"/>
      <c r="J573" s="212"/>
      <c r="K573" s="212"/>
      <c r="L573" s="213"/>
      <c r="M573" s="214"/>
    </row>
    <row r="574" spans="1:13" s="211" customFormat="1" x14ac:dyDescent="0.3">
      <c r="A574" s="210"/>
      <c r="E574" s="212"/>
      <c r="F574" s="212"/>
      <c r="G574" s="212"/>
      <c r="H574" s="212"/>
      <c r="I574" s="212"/>
      <c r="J574" s="212"/>
      <c r="K574" s="212"/>
      <c r="L574" s="213"/>
      <c r="M574" s="214"/>
    </row>
    <row r="575" spans="1:13" s="211" customFormat="1" x14ac:dyDescent="0.3">
      <c r="A575" s="210"/>
      <c r="E575" s="212"/>
      <c r="F575" s="212"/>
      <c r="G575" s="212"/>
      <c r="H575" s="212"/>
      <c r="I575" s="212"/>
      <c r="J575" s="212"/>
      <c r="K575" s="212"/>
      <c r="L575" s="213"/>
      <c r="M575" s="214"/>
    </row>
    <row r="576" spans="1:13" s="211" customFormat="1" x14ac:dyDescent="0.3">
      <c r="A576" s="210"/>
      <c r="E576" s="212"/>
      <c r="F576" s="212"/>
      <c r="G576" s="212"/>
      <c r="H576" s="212"/>
      <c r="I576" s="212"/>
      <c r="J576" s="212"/>
      <c r="K576" s="212"/>
      <c r="L576" s="213"/>
      <c r="M576" s="214"/>
    </row>
    <row r="577" spans="1:13" s="211" customFormat="1" x14ac:dyDescent="0.3">
      <c r="A577" s="210"/>
      <c r="E577" s="212"/>
      <c r="F577" s="212"/>
      <c r="G577" s="212"/>
      <c r="H577" s="212"/>
      <c r="I577" s="212"/>
      <c r="J577" s="212"/>
      <c r="K577" s="212"/>
      <c r="L577" s="213"/>
      <c r="M577" s="214"/>
    </row>
    <row r="578" spans="1:13" s="211" customFormat="1" x14ac:dyDescent="0.3">
      <c r="A578" s="210"/>
      <c r="E578" s="212"/>
      <c r="F578" s="212"/>
      <c r="G578" s="212"/>
      <c r="H578" s="212"/>
      <c r="I578" s="212"/>
      <c r="J578" s="212"/>
      <c r="K578" s="212"/>
      <c r="L578" s="213"/>
      <c r="M578" s="214"/>
    </row>
    <row r="579" spans="1:13" s="211" customFormat="1" x14ac:dyDescent="0.3">
      <c r="A579" s="210"/>
      <c r="E579" s="212"/>
      <c r="F579" s="212"/>
      <c r="G579" s="212"/>
      <c r="H579" s="212"/>
      <c r="I579" s="212"/>
      <c r="J579" s="212"/>
      <c r="K579" s="212"/>
      <c r="L579" s="213"/>
      <c r="M579" s="214"/>
    </row>
    <row r="580" spans="1:13" s="211" customFormat="1" x14ac:dyDescent="0.3">
      <c r="A580" s="210"/>
      <c r="E580" s="212"/>
      <c r="F580" s="212"/>
      <c r="G580" s="212"/>
      <c r="H580" s="212"/>
      <c r="I580" s="212"/>
      <c r="J580" s="212"/>
      <c r="K580" s="212"/>
      <c r="L580" s="213"/>
      <c r="M580" s="214"/>
    </row>
    <row r="581" spans="1:13" s="211" customFormat="1" x14ac:dyDescent="0.3">
      <c r="A581" s="210"/>
      <c r="E581" s="212"/>
      <c r="F581" s="212"/>
      <c r="G581" s="212"/>
      <c r="H581" s="212"/>
      <c r="I581" s="212"/>
      <c r="J581" s="212"/>
      <c r="K581" s="212"/>
      <c r="L581" s="213"/>
      <c r="M581" s="214"/>
    </row>
    <row r="582" spans="1:13" s="211" customFormat="1" x14ac:dyDescent="0.3">
      <c r="A582" s="210"/>
      <c r="E582" s="212"/>
      <c r="F582" s="212"/>
      <c r="G582" s="212"/>
      <c r="H582" s="212"/>
      <c r="I582" s="212"/>
      <c r="J582" s="212"/>
      <c r="K582" s="212"/>
      <c r="L582" s="213"/>
      <c r="M582" s="214"/>
    </row>
    <row r="583" spans="1:13" s="211" customFormat="1" x14ac:dyDescent="0.3">
      <c r="A583" s="210"/>
      <c r="E583" s="212"/>
      <c r="F583" s="212"/>
      <c r="G583" s="212"/>
      <c r="H583" s="212"/>
      <c r="I583" s="212"/>
      <c r="J583" s="212"/>
      <c r="K583" s="212"/>
      <c r="L583" s="213"/>
      <c r="M583" s="214"/>
    </row>
    <row r="584" spans="1:13" s="211" customFormat="1" x14ac:dyDescent="0.3">
      <c r="A584" s="210"/>
      <c r="E584" s="212"/>
      <c r="F584" s="212"/>
      <c r="G584" s="212"/>
      <c r="H584" s="212"/>
      <c r="I584" s="212"/>
      <c r="J584" s="212"/>
      <c r="K584" s="212"/>
      <c r="L584" s="213"/>
      <c r="M584" s="214"/>
    </row>
    <row r="585" spans="1:13" s="211" customFormat="1" x14ac:dyDescent="0.3">
      <c r="A585" s="210"/>
      <c r="E585" s="212"/>
      <c r="F585" s="212"/>
      <c r="G585" s="212"/>
      <c r="H585" s="212"/>
      <c r="I585" s="212"/>
      <c r="J585" s="212"/>
      <c r="K585" s="212"/>
      <c r="L585" s="213"/>
      <c r="M585" s="214"/>
    </row>
    <row r="586" spans="1:13" s="211" customFormat="1" x14ac:dyDescent="0.3">
      <c r="A586" s="210"/>
      <c r="E586" s="212"/>
      <c r="F586" s="212"/>
      <c r="G586" s="212"/>
      <c r="H586" s="212"/>
      <c r="I586" s="212"/>
      <c r="J586" s="212"/>
      <c r="K586" s="212"/>
      <c r="L586" s="213"/>
      <c r="M586" s="214"/>
    </row>
    <row r="587" spans="1:13" s="211" customFormat="1" x14ac:dyDescent="0.3">
      <c r="A587" s="210"/>
      <c r="E587" s="212"/>
      <c r="F587" s="212"/>
      <c r="G587" s="212"/>
      <c r="H587" s="212"/>
      <c r="I587" s="212"/>
      <c r="J587" s="212"/>
      <c r="K587" s="212"/>
      <c r="L587" s="213"/>
      <c r="M587" s="214"/>
    </row>
    <row r="588" spans="1:13" s="211" customFormat="1" x14ac:dyDescent="0.3">
      <c r="A588" s="210"/>
      <c r="E588" s="212"/>
      <c r="F588" s="212"/>
      <c r="G588" s="212"/>
      <c r="H588" s="212"/>
      <c r="I588" s="212"/>
      <c r="J588" s="212"/>
      <c r="K588" s="212"/>
      <c r="L588" s="213"/>
      <c r="M588" s="214"/>
    </row>
    <row r="589" spans="1:13" s="211" customFormat="1" x14ac:dyDescent="0.3">
      <c r="A589" s="210"/>
      <c r="E589" s="212"/>
      <c r="F589" s="212"/>
      <c r="G589" s="212"/>
      <c r="H589" s="212"/>
      <c r="I589" s="212"/>
      <c r="J589" s="212"/>
      <c r="K589" s="212"/>
      <c r="L589" s="213"/>
      <c r="M589" s="214"/>
    </row>
    <row r="590" spans="1:13" s="211" customFormat="1" x14ac:dyDescent="0.3">
      <c r="A590" s="210"/>
      <c r="E590" s="212"/>
      <c r="F590" s="212"/>
      <c r="G590" s="212"/>
      <c r="H590" s="212"/>
      <c r="I590" s="212"/>
      <c r="J590" s="212"/>
      <c r="K590" s="212"/>
      <c r="L590" s="213"/>
      <c r="M590" s="214"/>
    </row>
    <row r="591" spans="1:13" s="211" customFormat="1" x14ac:dyDescent="0.3">
      <c r="A591" s="210"/>
      <c r="E591" s="212"/>
      <c r="F591" s="212"/>
      <c r="G591" s="212"/>
      <c r="H591" s="212"/>
      <c r="I591" s="212"/>
      <c r="J591" s="212"/>
      <c r="K591" s="212"/>
      <c r="L591" s="213"/>
      <c r="M591" s="214"/>
    </row>
    <row r="592" spans="1:13" s="211" customFormat="1" x14ac:dyDescent="0.3">
      <c r="A592" s="210"/>
      <c r="E592" s="212"/>
      <c r="F592" s="212"/>
      <c r="G592" s="212"/>
      <c r="H592" s="212"/>
      <c r="I592" s="212"/>
      <c r="J592" s="212"/>
      <c r="K592" s="212"/>
      <c r="L592" s="213"/>
      <c r="M592" s="214"/>
    </row>
    <row r="593" spans="1:13" s="211" customFormat="1" x14ac:dyDescent="0.3">
      <c r="A593" s="210"/>
      <c r="E593" s="212"/>
      <c r="F593" s="212"/>
      <c r="G593" s="212"/>
      <c r="H593" s="212"/>
      <c r="I593" s="212"/>
      <c r="J593" s="212"/>
      <c r="K593" s="212"/>
      <c r="L593" s="213"/>
      <c r="M593" s="214"/>
    </row>
    <row r="594" spans="1:13" s="211" customFormat="1" x14ac:dyDescent="0.3">
      <c r="A594" s="210"/>
      <c r="E594" s="212"/>
      <c r="F594" s="212"/>
      <c r="G594" s="212"/>
      <c r="H594" s="212"/>
      <c r="I594" s="212"/>
      <c r="J594" s="212"/>
      <c r="K594" s="212"/>
      <c r="L594" s="213"/>
      <c r="M594" s="214"/>
    </row>
    <row r="595" spans="1:13" s="211" customFormat="1" x14ac:dyDescent="0.3">
      <c r="A595" s="210"/>
      <c r="E595" s="212"/>
      <c r="F595" s="212"/>
      <c r="G595" s="212"/>
      <c r="H595" s="212"/>
      <c r="I595" s="212"/>
      <c r="J595" s="212"/>
      <c r="K595" s="212"/>
      <c r="L595" s="213"/>
      <c r="M595" s="214"/>
    </row>
    <row r="596" spans="1:13" s="211" customFormat="1" x14ac:dyDescent="0.3">
      <c r="A596" s="210"/>
      <c r="E596" s="212"/>
      <c r="F596" s="212"/>
      <c r="G596" s="212"/>
      <c r="H596" s="212"/>
      <c r="I596" s="212"/>
      <c r="J596" s="212"/>
      <c r="K596" s="212"/>
      <c r="L596" s="213"/>
      <c r="M596" s="214"/>
    </row>
    <row r="597" spans="1:13" s="211" customFormat="1" x14ac:dyDescent="0.3">
      <c r="A597" s="210"/>
      <c r="E597" s="212"/>
      <c r="F597" s="212"/>
      <c r="G597" s="212"/>
      <c r="H597" s="212"/>
      <c r="I597" s="212"/>
      <c r="J597" s="212"/>
      <c r="K597" s="212"/>
      <c r="L597" s="213"/>
      <c r="M597" s="214"/>
    </row>
    <row r="598" spans="1:13" s="211" customFormat="1" x14ac:dyDescent="0.3">
      <c r="A598" s="210"/>
      <c r="E598" s="212"/>
      <c r="F598" s="212"/>
      <c r="G598" s="212"/>
      <c r="H598" s="212"/>
      <c r="I598" s="212"/>
      <c r="J598" s="212"/>
      <c r="K598" s="212"/>
      <c r="L598" s="213"/>
      <c r="M598" s="214"/>
    </row>
    <row r="599" spans="1:13" s="211" customFormat="1" x14ac:dyDescent="0.3">
      <c r="A599" s="210"/>
      <c r="E599" s="212"/>
      <c r="F599" s="212"/>
      <c r="G599" s="212"/>
      <c r="H599" s="212"/>
      <c r="I599" s="212"/>
      <c r="J599" s="212"/>
      <c r="K599" s="212"/>
      <c r="L599" s="213"/>
      <c r="M599" s="214"/>
    </row>
    <row r="600" spans="1:13" s="211" customFormat="1" x14ac:dyDescent="0.3">
      <c r="A600" s="210"/>
      <c r="E600" s="212"/>
      <c r="F600" s="212"/>
      <c r="G600" s="212"/>
      <c r="H600" s="212"/>
      <c r="I600" s="212"/>
      <c r="J600" s="212"/>
      <c r="K600" s="212"/>
      <c r="L600" s="213"/>
      <c r="M600" s="214"/>
    </row>
    <row r="601" spans="1:13" s="211" customFormat="1" x14ac:dyDescent="0.3">
      <c r="A601" s="210"/>
      <c r="E601" s="212"/>
      <c r="F601" s="212"/>
      <c r="G601" s="212"/>
      <c r="H601" s="212"/>
      <c r="I601" s="212"/>
      <c r="J601" s="212"/>
      <c r="K601" s="212"/>
      <c r="L601" s="213"/>
      <c r="M601" s="214"/>
    </row>
    <row r="602" spans="1:13" s="211" customFormat="1" x14ac:dyDescent="0.3">
      <c r="A602" s="210"/>
      <c r="E602" s="212"/>
      <c r="F602" s="212"/>
      <c r="G602" s="212"/>
      <c r="H602" s="212"/>
      <c r="I602" s="212"/>
      <c r="J602" s="212"/>
      <c r="K602" s="212"/>
      <c r="L602" s="213"/>
      <c r="M602" s="214"/>
    </row>
    <row r="603" spans="1:13" s="211" customFormat="1" x14ac:dyDescent="0.3">
      <c r="A603" s="210"/>
      <c r="E603" s="212"/>
      <c r="F603" s="212"/>
      <c r="G603" s="212"/>
      <c r="H603" s="212"/>
      <c r="I603" s="212"/>
      <c r="J603" s="212"/>
      <c r="K603" s="212"/>
      <c r="L603" s="213"/>
      <c r="M603" s="214"/>
    </row>
    <row r="604" spans="1:13" s="211" customFormat="1" x14ac:dyDescent="0.3">
      <c r="A604" s="210"/>
      <c r="E604" s="212"/>
      <c r="F604" s="212"/>
      <c r="G604" s="212"/>
      <c r="H604" s="212"/>
      <c r="I604" s="212"/>
      <c r="J604" s="212"/>
      <c r="K604" s="212"/>
      <c r="L604" s="213"/>
      <c r="M604" s="214"/>
    </row>
    <row r="605" spans="1:13" s="211" customFormat="1" x14ac:dyDescent="0.3">
      <c r="A605" s="210"/>
      <c r="E605" s="212"/>
      <c r="F605" s="212"/>
      <c r="G605" s="212"/>
      <c r="H605" s="212"/>
      <c r="I605" s="212"/>
      <c r="J605" s="212"/>
      <c r="K605" s="212"/>
      <c r="L605" s="213"/>
      <c r="M605" s="214"/>
    </row>
    <row r="606" spans="1:13" s="211" customFormat="1" x14ac:dyDescent="0.3">
      <c r="A606" s="210"/>
      <c r="E606" s="212"/>
      <c r="F606" s="212"/>
      <c r="G606" s="212"/>
      <c r="H606" s="212"/>
      <c r="I606" s="212"/>
      <c r="J606" s="212"/>
      <c r="K606" s="212"/>
      <c r="L606" s="213"/>
      <c r="M606" s="214"/>
    </row>
    <row r="607" spans="1:13" s="211" customFormat="1" x14ac:dyDescent="0.3">
      <c r="A607" s="210"/>
      <c r="E607" s="212"/>
      <c r="F607" s="212"/>
      <c r="G607" s="212"/>
      <c r="H607" s="212"/>
      <c r="I607" s="212"/>
      <c r="J607" s="212"/>
      <c r="K607" s="212"/>
      <c r="L607" s="213"/>
      <c r="M607" s="214"/>
    </row>
    <row r="608" spans="1:13" s="211" customFormat="1" x14ac:dyDescent="0.3">
      <c r="A608" s="210"/>
      <c r="E608" s="212"/>
      <c r="F608" s="212"/>
      <c r="G608" s="212"/>
      <c r="H608" s="212"/>
      <c r="I608" s="212"/>
      <c r="J608" s="212"/>
      <c r="K608" s="212"/>
      <c r="L608" s="213"/>
      <c r="M608" s="214"/>
    </row>
    <row r="609" spans="1:13" s="211" customFormat="1" x14ac:dyDescent="0.3">
      <c r="A609" s="210"/>
      <c r="E609" s="212"/>
      <c r="F609" s="212"/>
      <c r="G609" s="212"/>
      <c r="H609" s="212"/>
      <c r="I609" s="212"/>
      <c r="J609" s="212"/>
      <c r="K609" s="212"/>
      <c r="L609" s="213"/>
      <c r="M609" s="214"/>
    </row>
    <row r="610" spans="1:13" s="211" customFormat="1" x14ac:dyDescent="0.3">
      <c r="A610" s="210"/>
      <c r="E610" s="212"/>
      <c r="F610" s="212"/>
      <c r="G610" s="212"/>
      <c r="H610" s="212"/>
      <c r="I610" s="212"/>
      <c r="J610" s="212"/>
      <c r="K610" s="212"/>
      <c r="L610" s="213"/>
      <c r="M610" s="214"/>
    </row>
    <row r="611" spans="1:13" s="211" customFormat="1" x14ac:dyDescent="0.3">
      <c r="A611" s="210"/>
      <c r="E611" s="212"/>
      <c r="F611" s="212"/>
      <c r="G611" s="212"/>
      <c r="H611" s="212"/>
      <c r="I611" s="212"/>
      <c r="J611" s="212"/>
      <c r="K611" s="212"/>
      <c r="L611" s="213"/>
      <c r="M611" s="214"/>
    </row>
    <row r="612" spans="1:13" s="211" customFormat="1" x14ac:dyDescent="0.3">
      <c r="A612" s="210"/>
      <c r="E612" s="212"/>
      <c r="F612" s="212"/>
      <c r="G612" s="212"/>
      <c r="H612" s="212"/>
      <c r="I612" s="212"/>
      <c r="J612" s="212"/>
      <c r="K612" s="212"/>
      <c r="L612" s="213"/>
      <c r="M612" s="214"/>
    </row>
    <row r="613" spans="1:13" s="211" customFormat="1" x14ac:dyDescent="0.3">
      <c r="A613" s="210"/>
      <c r="E613" s="212"/>
      <c r="F613" s="212"/>
      <c r="G613" s="212"/>
      <c r="H613" s="212"/>
      <c r="I613" s="212"/>
      <c r="J613" s="212"/>
      <c r="K613" s="212"/>
      <c r="L613" s="213"/>
      <c r="M613" s="214"/>
    </row>
    <row r="614" spans="1:13" s="211" customFormat="1" x14ac:dyDescent="0.3">
      <c r="A614" s="210"/>
      <c r="E614" s="212"/>
      <c r="F614" s="212"/>
      <c r="G614" s="212"/>
      <c r="H614" s="212"/>
      <c r="I614" s="212"/>
      <c r="J614" s="212"/>
      <c r="K614" s="212"/>
      <c r="L614" s="213"/>
      <c r="M614" s="214"/>
    </row>
    <row r="615" spans="1:13" s="211" customFormat="1" x14ac:dyDescent="0.3">
      <c r="A615" s="210"/>
      <c r="E615" s="212"/>
      <c r="F615" s="212"/>
      <c r="G615" s="212"/>
      <c r="H615" s="212"/>
      <c r="I615" s="212"/>
      <c r="J615" s="212"/>
      <c r="K615" s="212"/>
      <c r="L615" s="213"/>
      <c r="M615" s="214"/>
    </row>
    <row r="616" spans="1:13" s="211" customFormat="1" x14ac:dyDescent="0.3">
      <c r="A616" s="210"/>
      <c r="E616" s="212"/>
      <c r="F616" s="212"/>
      <c r="G616" s="212"/>
      <c r="H616" s="212"/>
      <c r="I616" s="212"/>
      <c r="J616" s="212"/>
      <c r="K616" s="212"/>
      <c r="L616" s="213"/>
      <c r="M616" s="214"/>
    </row>
    <row r="617" spans="1:13" s="211" customFormat="1" x14ac:dyDescent="0.3">
      <c r="A617" s="210"/>
      <c r="E617" s="212"/>
      <c r="F617" s="212"/>
      <c r="G617" s="212"/>
      <c r="H617" s="212"/>
      <c r="I617" s="212"/>
      <c r="J617" s="212"/>
      <c r="K617" s="212"/>
      <c r="L617" s="213"/>
      <c r="M617" s="214"/>
    </row>
    <row r="618" spans="1:13" s="211" customFormat="1" x14ac:dyDescent="0.3">
      <c r="A618" s="210"/>
      <c r="E618" s="212"/>
      <c r="F618" s="212"/>
      <c r="G618" s="212"/>
      <c r="H618" s="212"/>
      <c r="I618" s="212"/>
      <c r="J618" s="212"/>
      <c r="K618" s="212"/>
      <c r="L618" s="213"/>
      <c r="M618" s="214"/>
    </row>
    <row r="619" spans="1:13" s="211" customFormat="1" x14ac:dyDescent="0.3">
      <c r="A619" s="210"/>
      <c r="E619" s="212"/>
      <c r="F619" s="212"/>
      <c r="G619" s="212"/>
      <c r="H619" s="212"/>
      <c r="I619" s="212"/>
      <c r="J619" s="212"/>
      <c r="K619" s="212"/>
      <c r="L619" s="213"/>
      <c r="M619" s="214"/>
    </row>
    <row r="620" spans="1:13" s="211" customFormat="1" x14ac:dyDescent="0.3">
      <c r="A620" s="210"/>
      <c r="E620" s="212"/>
      <c r="F620" s="212"/>
      <c r="G620" s="212"/>
      <c r="H620" s="212"/>
      <c r="I620" s="212"/>
      <c r="J620" s="212"/>
      <c r="K620" s="212"/>
      <c r="L620" s="213"/>
      <c r="M620" s="214"/>
    </row>
    <row r="621" spans="1:13" s="211" customFormat="1" x14ac:dyDescent="0.3">
      <c r="A621" s="210"/>
      <c r="E621" s="212"/>
      <c r="F621" s="212"/>
      <c r="G621" s="212"/>
      <c r="H621" s="212"/>
      <c r="I621" s="212"/>
      <c r="J621" s="212"/>
      <c r="K621" s="212"/>
      <c r="L621" s="213"/>
      <c r="M621" s="214"/>
    </row>
    <row r="622" spans="1:13" s="211" customFormat="1" x14ac:dyDescent="0.3">
      <c r="A622" s="210"/>
      <c r="E622" s="212"/>
      <c r="F622" s="212"/>
      <c r="G622" s="212"/>
      <c r="H622" s="212"/>
      <c r="I622" s="212"/>
      <c r="J622" s="212"/>
      <c r="K622" s="212"/>
      <c r="L622" s="213"/>
      <c r="M622" s="214"/>
    </row>
    <row r="623" spans="1:13" s="211" customFormat="1" x14ac:dyDescent="0.3">
      <c r="A623" s="210"/>
      <c r="E623" s="212"/>
      <c r="F623" s="212"/>
      <c r="G623" s="212"/>
      <c r="H623" s="212"/>
      <c r="I623" s="212"/>
      <c r="J623" s="212"/>
      <c r="K623" s="212"/>
      <c r="L623" s="213"/>
      <c r="M623" s="214"/>
    </row>
    <row r="624" spans="1:13" s="211" customFormat="1" x14ac:dyDescent="0.3">
      <c r="A624" s="210"/>
      <c r="E624" s="212"/>
      <c r="F624" s="212"/>
      <c r="G624" s="212"/>
      <c r="H624" s="212"/>
      <c r="I624" s="212"/>
      <c r="J624" s="212"/>
      <c r="K624" s="212"/>
      <c r="L624" s="213"/>
      <c r="M624" s="214"/>
    </row>
    <row r="625" spans="1:13" s="211" customFormat="1" x14ac:dyDescent="0.3">
      <c r="A625" s="210"/>
      <c r="E625" s="212"/>
      <c r="F625" s="212"/>
      <c r="G625" s="212"/>
      <c r="H625" s="212"/>
      <c r="I625" s="212"/>
      <c r="J625" s="212"/>
      <c r="K625" s="212"/>
      <c r="L625" s="213"/>
      <c r="M625" s="214"/>
    </row>
    <row r="626" spans="1:13" s="211" customFormat="1" x14ac:dyDescent="0.3">
      <c r="A626" s="210"/>
      <c r="E626" s="212"/>
      <c r="F626" s="212"/>
      <c r="G626" s="212"/>
      <c r="H626" s="212"/>
      <c r="I626" s="212"/>
      <c r="J626" s="212"/>
      <c r="K626" s="212"/>
      <c r="L626" s="213"/>
      <c r="M626" s="214"/>
    </row>
    <row r="627" spans="1:13" s="211" customFormat="1" x14ac:dyDescent="0.3">
      <c r="A627" s="210"/>
      <c r="E627" s="212"/>
      <c r="F627" s="212"/>
      <c r="G627" s="212"/>
      <c r="H627" s="212"/>
      <c r="I627" s="212"/>
      <c r="J627" s="212"/>
      <c r="K627" s="212"/>
      <c r="L627" s="213"/>
      <c r="M627" s="214"/>
    </row>
    <row r="628" spans="1:13" s="211" customFormat="1" x14ac:dyDescent="0.3">
      <c r="A628" s="210"/>
      <c r="E628" s="212"/>
      <c r="F628" s="212"/>
      <c r="G628" s="212"/>
      <c r="H628" s="212"/>
      <c r="I628" s="212"/>
      <c r="J628" s="212"/>
      <c r="K628" s="212"/>
      <c r="L628" s="213"/>
      <c r="M628" s="214"/>
    </row>
    <row r="629" spans="1:13" s="211" customFormat="1" x14ac:dyDescent="0.3">
      <c r="A629" s="210"/>
      <c r="E629" s="212"/>
      <c r="F629" s="212"/>
      <c r="G629" s="212"/>
      <c r="H629" s="212"/>
      <c r="I629" s="212"/>
      <c r="J629" s="212"/>
      <c r="K629" s="212"/>
      <c r="L629" s="213"/>
      <c r="M629" s="214"/>
    </row>
    <row r="630" spans="1:13" s="211" customFormat="1" x14ac:dyDescent="0.3">
      <c r="A630" s="210"/>
      <c r="E630" s="212"/>
      <c r="F630" s="212"/>
      <c r="G630" s="212"/>
      <c r="H630" s="212"/>
      <c r="I630" s="212"/>
      <c r="J630" s="212"/>
      <c r="K630" s="212"/>
      <c r="L630" s="213"/>
      <c r="M630" s="214"/>
    </row>
    <row r="631" spans="1:13" s="211" customFormat="1" x14ac:dyDescent="0.3">
      <c r="A631" s="210"/>
      <c r="E631" s="212"/>
      <c r="F631" s="212"/>
      <c r="G631" s="212"/>
      <c r="H631" s="212"/>
      <c r="I631" s="212"/>
      <c r="J631" s="212"/>
      <c r="K631" s="212"/>
      <c r="L631" s="213"/>
      <c r="M631" s="214"/>
    </row>
    <row r="632" spans="1:13" s="211" customFormat="1" x14ac:dyDescent="0.3">
      <c r="A632" s="210"/>
      <c r="E632" s="212"/>
      <c r="F632" s="212"/>
      <c r="G632" s="212"/>
      <c r="H632" s="212"/>
      <c r="I632" s="212"/>
      <c r="J632" s="212"/>
      <c r="K632" s="212"/>
      <c r="L632" s="213"/>
      <c r="M632" s="214"/>
    </row>
    <row r="633" spans="1:13" s="211" customFormat="1" x14ac:dyDescent="0.3">
      <c r="A633" s="210"/>
      <c r="E633" s="212"/>
      <c r="F633" s="212"/>
      <c r="G633" s="212"/>
      <c r="H633" s="212"/>
      <c r="I633" s="212"/>
      <c r="J633" s="212"/>
      <c r="K633" s="212"/>
      <c r="L633" s="213"/>
      <c r="M633" s="214"/>
    </row>
    <row r="634" spans="1:13" s="211" customFormat="1" x14ac:dyDescent="0.3">
      <c r="A634" s="210"/>
      <c r="E634" s="212"/>
      <c r="F634" s="212"/>
      <c r="G634" s="212"/>
      <c r="H634" s="212"/>
      <c r="I634" s="212"/>
      <c r="J634" s="212"/>
      <c r="K634" s="212"/>
      <c r="L634" s="213"/>
      <c r="M634" s="214"/>
    </row>
    <row r="635" spans="1:13" s="211" customFormat="1" x14ac:dyDescent="0.3">
      <c r="A635" s="210"/>
      <c r="E635" s="212"/>
      <c r="F635" s="212"/>
      <c r="G635" s="212"/>
      <c r="H635" s="212"/>
      <c r="I635" s="212"/>
      <c r="J635" s="212"/>
      <c r="K635" s="212"/>
      <c r="L635" s="213"/>
      <c r="M635" s="214"/>
    </row>
    <row r="636" spans="1:13" s="211" customFormat="1" x14ac:dyDescent="0.3">
      <c r="A636" s="210"/>
      <c r="E636" s="212"/>
      <c r="F636" s="212"/>
      <c r="G636" s="212"/>
      <c r="H636" s="212"/>
      <c r="I636" s="212"/>
      <c r="J636" s="212"/>
      <c r="K636" s="212"/>
      <c r="L636" s="213"/>
      <c r="M636" s="214"/>
    </row>
    <row r="637" spans="1:13" s="211" customFormat="1" x14ac:dyDescent="0.3">
      <c r="A637" s="210"/>
      <c r="E637" s="212"/>
      <c r="F637" s="212"/>
      <c r="G637" s="212"/>
      <c r="H637" s="212"/>
      <c r="I637" s="212"/>
      <c r="J637" s="212"/>
      <c r="K637" s="212"/>
      <c r="L637" s="213"/>
      <c r="M637" s="214"/>
    </row>
    <row r="638" spans="1:13" s="211" customFormat="1" x14ac:dyDescent="0.3">
      <c r="A638" s="210"/>
      <c r="E638" s="212"/>
      <c r="F638" s="212"/>
      <c r="G638" s="212"/>
      <c r="H638" s="212"/>
      <c r="I638" s="212"/>
      <c r="J638" s="212"/>
      <c r="K638" s="212"/>
      <c r="L638" s="213"/>
      <c r="M638" s="214"/>
    </row>
    <row r="639" spans="1:13" s="211" customFormat="1" x14ac:dyDescent="0.3">
      <c r="A639" s="210"/>
      <c r="E639" s="212"/>
      <c r="F639" s="212"/>
      <c r="G639" s="212"/>
      <c r="H639" s="212"/>
      <c r="I639" s="212"/>
      <c r="J639" s="212"/>
      <c r="K639" s="212"/>
      <c r="L639" s="213"/>
      <c r="M639" s="214"/>
    </row>
    <row r="640" spans="1:13" s="211" customFormat="1" x14ac:dyDescent="0.3">
      <c r="A640" s="210"/>
      <c r="E640" s="212"/>
      <c r="F640" s="212"/>
      <c r="G640" s="212"/>
      <c r="H640" s="212"/>
      <c r="I640" s="212"/>
      <c r="J640" s="212"/>
      <c r="K640" s="212"/>
      <c r="L640" s="213"/>
      <c r="M640" s="214"/>
    </row>
    <row r="641" spans="1:13" s="211" customFormat="1" x14ac:dyDescent="0.3">
      <c r="A641" s="210"/>
      <c r="E641" s="212"/>
      <c r="F641" s="212"/>
      <c r="G641" s="212"/>
      <c r="H641" s="212"/>
      <c r="I641" s="212"/>
      <c r="J641" s="212"/>
      <c r="K641" s="212"/>
      <c r="L641" s="213"/>
      <c r="M641" s="214"/>
    </row>
    <row r="642" spans="1:13" s="211" customFormat="1" x14ac:dyDescent="0.3">
      <c r="A642" s="210"/>
      <c r="E642" s="212"/>
      <c r="F642" s="212"/>
      <c r="G642" s="212"/>
      <c r="H642" s="212"/>
      <c r="I642" s="212"/>
      <c r="J642" s="212"/>
      <c r="K642" s="212"/>
      <c r="L642" s="213"/>
      <c r="M642" s="214"/>
    </row>
    <row r="643" spans="1:13" s="211" customFormat="1" x14ac:dyDescent="0.3">
      <c r="A643" s="210"/>
      <c r="E643" s="212"/>
      <c r="F643" s="212"/>
      <c r="G643" s="212"/>
      <c r="H643" s="212"/>
      <c r="I643" s="212"/>
      <c r="J643" s="212"/>
      <c r="K643" s="212"/>
      <c r="L643" s="213"/>
      <c r="M643" s="214"/>
    </row>
    <row r="644" spans="1:13" s="211" customFormat="1" x14ac:dyDescent="0.3">
      <c r="A644" s="210"/>
      <c r="E644" s="212"/>
      <c r="F644" s="212"/>
      <c r="G644" s="212"/>
      <c r="H644" s="212"/>
      <c r="I644" s="212"/>
      <c r="J644" s="212"/>
      <c r="K644" s="212"/>
      <c r="L644" s="213"/>
      <c r="M644" s="214"/>
    </row>
    <row r="645" spans="1:13" s="211" customFormat="1" x14ac:dyDescent="0.3">
      <c r="A645" s="210"/>
      <c r="E645" s="212"/>
      <c r="F645" s="212"/>
      <c r="G645" s="212"/>
      <c r="H645" s="212"/>
      <c r="I645" s="212"/>
      <c r="J645" s="212"/>
      <c r="K645" s="212"/>
      <c r="L645" s="213"/>
      <c r="M645" s="214"/>
    </row>
    <row r="646" spans="1:13" s="211" customFormat="1" x14ac:dyDescent="0.3">
      <c r="A646" s="210"/>
      <c r="E646" s="212"/>
      <c r="F646" s="212"/>
      <c r="G646" s="212"/>
      <c r="H646" s="212"/>
      <c r="I646" s="212"/>
      <c r="J646" s="212"/>
      <c r="K646" s="212"/>
      <c r="L646" s="213"/>
      <c r="M646" s="214"/>
    </row>
    <row r="647" spans="1:13" s="211" customFormat="1" x14ac:dyDescent="0.3">
      <c r="A647" s="210"/>
      <c r="E647" s="212"/>
      <c r="F647" s="212"/>
      <c r="G647" s="212"/>
      <c r="H647" s="212"/>
      <c r="I647" s="212"/>
      <c r="J647" s="212"/>
      <c r="K647" s="212"/>
      <c r="L647" s="213"/>
      <c r="M647" s="214"/>
    </row>
    <row r="648" spans="1:13" s="211" customFormat="1" x14ac:dyDescent="0.3">
      <c r="A648" s="210"/>
      <c r="E648" s="212"/>
      <c r="F648" s="212"/>
      <c r="G648" s="212"/>
      <c r="H648" s="212"/>
      <c r="I648" s="212"/>
      <c r="J648" s="212"/>
      <c r="K648" s="212"/>
      <c r="L648" s="213"/>
      <c r="M648" s="214"/>
    </row>
    <row r="649" spans="1:13" s="211" customFormat="1" x14ac:dyDescent="0.3">
      <c r="A649" s="210"/>
      <c r="E649" s="212"/>
      <c r="F649" s="212"/>
      <c r="G649" s="212"/>
      <c r="H649" s="212"/>
      <c r="I649" s="212"/>
      <c r="J649" s="212"/>
      <c r="K649" s="212"/>
      <c r="L649" s="213"/>
      <c r="M649" s="214"/>
    </row>
    <row r="650" spans="1:13" s="211" customFormat="1" x14ac:dyDescent="0.3">
      <c r="A650" s="210"/>
      <c r="E650" s="212"/>
      <c r="F650" s="212"/>
      <c r="G650" s="212"/>
      <c r="H650" s="212"/>
      <c r="I650" s="212"/>
      <c r="J650" s="212"/>
      <c r="K650" s="212"/>
      <c r="L650" s="213"/>
      <c r="M650" s="214"/>
    </row>
    <row r="651" spans="1:13" s="211" customFormat="1" x14ac:dyDescent="0.3">
      <c r="A651" s="210"/>
      <c r="E651" s="212"/>
      <c r="F651" s="212"/>
      <c r="G651" s="212"/>
      <c r="H651" s="212"/>
      <c r="I651" s="212"/>
      <c r="J651" s="212"/>
      <c r="K651" s="212"/>
      <c r="L651" s="213"/>
      <c r="M651" s="214"/>
    </row>
    <row r="652" spans="1:13" s="211" customFormat="1" x14ac:dyDescent="0.3">
      <c r="A652" s="210"/>
      <c r="E652" s="212"/>
      <c r="F652" s="212"/>
      <c r="G652" s="212"/>
      <c r="H652" s="212"/>
      <c r="I652" s="212"/>
      <c r="J652" s="212"/>
      <c r="K652" s="212"/>
      <c r="L652" s="213"/>
      <c r="M652" s="214"/>
    </row>
    <row r="653" spans="1:13" s="211" customFormat="1" x14ac:dyDescent="0.3">
      <c r="A653" s="210"/>
      <c r="E653" s="212"/>
      <c r="F653" s="212"/>
      <c r="G653" s="212"/>
      <c r="H653" s="212"/>
      <c r="I653" s="212"/>
      <c r="J653" s="212"/>
      <c r="K653" s="212"/>
      <c r="L653" s="213"/>
      <c r="M653" s="214"/>
    </row>
    <row r="654" spans="1:13" s="211" customFormat="1" x14ac:dyDescent="0.3">
      <c r="A654" s="210"/>
      <c r="E654" s="212"/>
      <c r="F654" s="212"/>
      <c r="G654" s="212"/>
      <c r="H654" s="212"/>
      <c r="I654" s="212"/>
      <c r="J654" s="212"/>
      <c r="K654" s="212"/>
      <c r="L654" s="213"/>
      <c r="M654" s="214"/>
    </row>
    <row r="655" spans="1:13" s="211" customFormat="1" x14ac:dyDescent="0.3">
      <c r="A655" s="210"/>
      <c r="E655" s="212"/>
      <c r="F655" s="212"/>
      <c r="G655" s="212"/>
      <c r="H655" s="212"/>
      <c r="I655" s="212"/>
      <c r="J655" s="212"/>
      <c r="K655" s="212"/>
      <c r="L655" s="213"/>
      <c r="M655" s="214"/>
    </row>
    <row r="656" spans="1:13" s="211" customFormat="1" x14ac:dyDescent="0.3">
      <c r="A656" s="210"/>
      <c r="E656" s="212"/>
      <c r="F656" s="212"/>
      <c r="G656" s="212"/>
      <c r="H656" s="212"/>
      <c r="I656" s="212"/>
      <c r="J656" s="212"/>
      <c r="K656" s="212"/>
      <c r="L656" s="213"/>
      <c r="M656" s="214"/>
    </row>
    <row r="657" spans="1:13" s="211" customFormat="1" x14ac:dyDescent="0.3">
      <c r="A657" s="210"/>
      <c r="E657" s="212"/>
      <c r="F657" s="212"/>
      <c r="G657" s="212"/>
      <c r="H657" s="212"/>
      <c r="I657" s="212"/>
      <c r="J657" s="212"/>
      <c r="K657" s="212"/>
      <c r="L657" s="213"/>
      <c r="M657" s="214"/>
    </row>
    <row r="658" spans="1:13" s="211" customFormat="1" x14ac:dyDescent="0.3">
      <c r="A658" s="210"/>
      <c r="E658" s="212"/>
      <c r="F658" s="212"/>
      <c r="G658" s="212"/>
      <c r="H658" s="212"/>
      <c r="I658" s="212"/>
      <c r="J658" s="212"/>
      <c r="K658" s="212"/>
      <c r="L658" s="213"/>
      <c r="M658" s="214"/>
    </row>
    <row r="659" spans="1:13" s="211" customFormat="1" x14ac:dyDescent="0.3">
      <c r="A659" s="210"/>
      <c r="E659" s="212"/>
      <c r="F659" s="212"/>
      <c r="G659" s="212"/>
      <c r="H659" s="212"/>
      <c r="I659" s="212"/>
      <c r="J659" s="212"/>
      <c r="K659" s="212"/>
      <c r="L659" s="213"/>
      <c r="M659" s="214"/>
    </row>
    <row r="660" spans="1:13" s="211" customFormat="1" x14ac:dyDescent="0.3">
      <c r="A660" s="210"/>
      <c r="E660" s="212"/>
      <c r="F660" s="212"/>
      <c r="G660" s="212"/>
      <c r="H660" s="212"/>
      <c r="I660" s="212"/>
      <c r="J660" s="212"/>
      <c r="K660" s="212"/>
      <c r="L660" s="213"/>
      <c r="M660" s="214"/>
    </row>
    <row r="661" spans="1:13" s="211" customFormat="1" x14ac:dyDescent="0.3">
      <c r="A661" s="210"/>
      <c r="E661" s="212"/>
      <c r="F661" s="212"/>
      <c r="G661" s="212"/>
      <c r="H661" s="212"/>
      <c r="I661" s="212"/>
      <c r="J661" s="212"/>
      <c r="K661" s="212"/>
      <c r="L661" s="213"/>
      <c r="M661" s="214"/>
    </row>
    <row r="662" spans="1:13" s="211" customFormat="1" x14ac:dyDescent="0.3">
      <c r="A662" s="210"/>
      <c r="E662" s="212"/>
      <c r="F662" s="212"/>
      <c r="G662" s="212"/>
      <c r="H662" s="212"/>
      <c r="I662" s="212"/>
      <c r="J662" s="212"/>
      <c r="K662" s="212"/>
      <c r="L662" s="213"/>
      <c r="M662" s="214"/>
    </row>
    <row r="663" spans="1:13" s="211" customFormat="1" x14ac:dyDescent="0.3">
      <c r="A663" s="210"/>
      <c r="E663" s="212"/>
      <c r="F663" s="212"/>
      <c r="G663" s="212"/>
      <c r="H663" s="212"/>
      <c r="I663" s="212"/>
      <c r="J663" s="212"/>
      <c r="K663" s="212"/>
      <c r="L663" s="213"/>
      <c r="M663" s="214"/>
    </row>
    <row r="664" spans="1:13" s="211" customFormat="1" x14ac:dyDescent="0.3">
      <c r="A664" s="210"/>
      <c r="E664" s="212"/>
      <c r="F664" s="212"/>
      <c r="G664" s="212"/>
      <c r="H664" s="212"/>
      <c r="I664" s="212"/>
      <c r="J664" s="212"/>
      <c r="K664" s="212"/>
      <c r="L664" s="213"/>
      <c r="M664" s="214"/>
    </row>
    <row r="665" spans="1:13" s="211" customFormat="1" x14ac:dyDescent="0.3">
      <c r="A665" s="210"/>
      <c r="E665" s="212"/>
      <c r="F665" s="212"/>
      <c r="G665" s="212"/>
      <c r="H665" s="212"/>
      <c r="I665" s="212"/>
      <c r="J665" s="212"/>
      <c r="K665" s="212"/>
      <c r="L665" s="213"/>
      <c r="M665" s="214"/>
    </row>
    <row r="666" spans="1:13" s="211" customFormat="1" x14ac:dyDescent="0.3">
      <c r="A666" s="210"/>
      <c r="E666" s="212"/>
      <c r="F666" s="212"/>
      <c r="G666" s="212"/>
      <c r="H666" s="212"/>
      <c r="I666" s="212"/>
      <c r="J666" s="212"/>
      <c r="K666" s="212"/>
      <c r="L666" s="213"/>
      <c r="M666" s="214"/>
    </row>
    <row r="667" spans="1:13" s="211" customFormat="1" x14ac:dyDescent="0.3">
      <c r="A667" s="210"/>
      <c r="E667" s="212"/>
      <c r="F667" s="212"/>
      <c r="G667" s="212"/>
      <c r="H667" s="212"/>
      <c r="I667" s="212"/>
      <c r="J667" s="212"/>
      <c r="K667" s="212"/>
      <c r="L667" s="213"/>
      <c r="M667" s="214"/>
    </row>
    <row r="668" spans="1:13" s="211" customFormat="1" x14ac:dyDescent="0.3">
      <c r="A668" s="210"/>
      <c r="E668" s="212"/>
      <c r="F668" s="212"/>
      <c r="G668" s="212"/>
      <c r="H668" s="212"/>
      <c r="I668" s="212"/>
      <c r="J668" s="212"/>
      <c r="K668" s="212"/>
      <c r="L668" s="213"/>
      <c r="M668" s="214"/>
    </row>
    <row r="669" spans="1:13" s="211" customFormat="1" x14ac:dyDescent="0.3">
      <c r="A669" s="210"/>
      <c r="E669" s="212"/>
      <c r="F669" s="212"/>
      <c r="G669" s="212"/>
      <c r="H669" s="212"/>
      <c r="I669" s="212"/>
      <c r="J669" s="212"/>
      <c r="K669" s="212"/>
      <c r="L669" s="213"/>
      <c r="M669" s="214"/>
    </row>
    <row r="670" spans="1:13" s="211" customFormat="1" x14ac:dyDescent="0.3">
      <c r="A670" s="210"/>
      <c r="E670" s="212"/>
      <c r="F670" s="212"/>
      <c r="G670" s="212"/>
      <c r="H670" s="212"/>
      <c r="I670" s="212"/>
      <c r="J670" s="212"/>
      <c r="K670" s="212"/>
      <c r="L670" s="213"/>
      <c r="M670" s="214"/>
    </row>
    <row r="671" spans="1:13" s="211" customFormat="1" x14ac:dyDescent="0.3">
      <c r="A671" s="210"/>
      <c r="E671" s="212"/>
      <c r="F671" s="212"/>
      <c r="G671" s="212"/>
      <c r="H671" s="212"/>
      <c r="I671" s="212"/>
      <c r="J671" s="212"/>
      <c r="K671" s="212"/>
      <c r="L671" s="213"/>
      <c r="M671" s="214"/>
    </row>
    <row r="672" spans="1:13" s="211" customFormat="1" x14ac:dyDescent="0.3">
      <c r="A672" s="210"/>
      <c r="E672" s="212"/>
      <c r="F672" s="212"/>
      <c r="G672" s="212"/>
      <c r="H672" s="212"/>
      <c r="I672" s="212"/>
      <c r="J672" s="212"/>
      <c r="K672" s="212"/>
      <c r="L672" s="213"/>
      <c r="M672" s="214"/>
    </row>
    <row r="673" spans="1:13" s="211" customFormat="1" x14ac:dyDescent="0.3">
      <c r="A673" s="210"/>
      <c r="E673" s="212"/>
      <c r="F673" s="212"/>
      <c r="G673" s="212"/>
      <c r="H673" s="212"/>
      <c r="I673" s="212"/>
      <c r="J673" s="212"/>
      <c r="K673" s="212"/>
      <c r="L673" s="213"/>
      <c r="M673" s="214"/>
    </row>
    <row r="674" spans="1:13" s="211" customFormat="1" x14ac:dyDescent="0.3">
      <c r="A674" s="210"/>
      <c r="E674" s="212"/>
      <c r="F674" s="212"/>
      <c r="G674" s="212"/>
      <c r="H674" s="212"/>
      <c r="I674" s="212"/>
      <c r="J674" s="212"/>
      <c r="K674" s="212"/>
      <c r="L674" s="213"/>
      <c r="M674" s="214"/>
    </row>
    <row r="675" spans="1:13" s="211" customFormat="1" x14ac:dyDescent="0.3">
      <c r="A675" s="210"/>
      <c r="E675" s="212"/>
      <c r="F675" s="212"/>
      <c r="G675" s="212"/>
      <c r="H675" s="212"/>
      <c r="I675" s="212"/>
      <c r="J675" s="212"/>
      <c r="K675" s="212"/>
      <c r="L675" s="213"/>
      <c r="M675" s="214"/>
    </row>
    <row r="676" spans="1:13" s="211" customFormat="1" x14ac:dyDescent="0.3">
      <c r="A676" s="210"/>
      <c r="E676" s="212"/>
      <c r="F676" s="212"/>
      <c r="G676" s="212"/>
      <c r="H676" s="212"/>
      <c r="I676" s="212"/>
      <c r="J676" s="212"/>
      <c r="K676" s="212"/>
      <c r="L676" s="213"/>
      <c r="M676" s="214"/>
    </row>
    <row r="677" spans="1:13" s="211" customFormat="1" x14ac:dyDescent="0.3">
      <c r="A677" s="210"/>
      <c r="E677" s="212"/>
      <c r="F677" s="212"/>
      <c r="G677" s="212"/>
      <c r="H677" s="212"/>
      <c r="I677" s="212"/>
      <c r="J677" s="212"/>
      <c r="K677" s="212"/>
      <c r="L677" s="213"/>
      <c r="M677" s="214"/>
    </row>
    <row r="678" spans="1:13" s="211" customFormat="1" x14ac:dyDescent="0.3">
      <c r="A678" s="210"/>
      <c r="E678" s="212"/>
      <c r="F678" s="212"/>
      <c r="G678" s="212"/>
      <c r="H678" s="212"/>
      <c r="I678" s="212"/>
      <c r="J678" s="212"/>
      <c r="K678" s="212"/>
      <c r="L678" s="213"/>
      <c r="M678" s="214"/>
    </row>
    <row r="679" spans="1:13" s="211" customFormat="1" x14ac:dyDescent="0.3">
      <c r="A679" s="210"/>
      <c r="E679" s="212"/>
      <c r="F679" s="212"/>
      <c r="G679" s="212"/>
      <c r="H679" s="212"/>
      <c r="I679" s="212"/>
      <c r="J679" s="212"/>
      <c r="K679" s="212"/>
      <c r="L679" s="213"/>
      <c r="M679" s="214"/>
    </row>
    <row r="680" spans="1:13" s="211" customFormat="1" x14ac:dyDescent="0.3">
      <c r="A680" s="210"/>
      <c r="E680" s="212"/>
      <c r="F680" s="212"/>
      <c r="G680" s="212"/>
      <c r="H680" s="212"/>
      <c r="I680" s="212"/>
      <c r="J680" s="212"/>
      <c r="K680" s="212"/>
      <c r="L680" s="213"/>
      <c r="M680" s="214"/>
    </row>
    <row r="681" spans="1:13" s="211" customFormat="1" x14ac:dyDescent="0.3">
      <c r="A681" s="210"/>
      <c r="E681" s="212"/>
      <c r="F681" s="212"/>
      <c r="G681" s="212"/>
      <c r="H681" s="212"/>
      <c r="I681" s="212"/>
      <c r="J681" s="212"/>
      <c r="K681" s="212"/>
      <c r="L681" s="213"/>
      <c r="M681" s="214"/>
    </row>
    <row r="682" spans="1:13" s="211" customFormat="1" x14ac:dyDescent="0.3">
      <c r="A682" s="210"/>
      <c r="E682" s="212"/>
      <c r="F682" s="212"/>
      <c r="G682" s="212"/>
      <c r="H682" s="212"/>
      <c r="I682" s="212"/>
      <c r="J682" s="212"/>
      <c r="K682" s="212"/>
      <c r="L682" s="213"/>
      <c r="M682" s="214"/>
    </row>
    <row r="683" spans="1:13" s="211" customFormat="1" x14ac:dyDescent="0.3">
      <c r="A683" s="210"/>
      <c r="E683" s="212"/>
      <c r="F683" s="212"/>
      <c r="G683" s="212"/>
      <c r="H683" s="212"/>
      <c r="I683" s="212"/>
      <c r="J683" s="212"/>
      <c r="K683" s="212"/>
      <c r="L683" s="213"/>
      <c r="M683" s="214"/>
    </row>
    <row r="684" spans="1:13" s="211" customFormat="1" x14ac:dyDescent="0.3">
      <c r="A684" s="210"/>
      <c r="E684" s="212"/>
      <c r="F684" s="212"/>
      <c r="G684" s="212"/>
      <c r="H684" s="212"/>
      <c r="I684" s="212"/>
      <c r="J684" s="212"/>
      <c r="K684" s="212"/>
      <c r="L684" s="213"/>
      <c r="M684" s="214"/>
    </row>
    <row r="685" spans="1:13" s="211" customFormat="1" x14ac:dyDescent="0.3">
      <c r="A685" s="210"/>
      <c r="E685" s="212"/>
      <c r="F685" s="212"/>
      <c r="G685" s="212"/>
      <c r="H685" s="212"/>
      <c r="I685" s="212"/>
      <c r="J685" s="212"/>
      <c r="K685" s="212"/>
      <c r="L685" s="213"/>
      <c r="M685" s="214"/>
    </row>
    <row r="686" spans="1:13" s="211" customFormat="1" x14ac:dyDescent="0.3">
      <c r="A686" s="210"/>
      <c r="E686" s="212"/>
      <c r="F686" s="212"/>
      <c r="G686" s="212"/>
      <c r="H686" s="212"/>
      <c r="I686" s="212"/>
      <c r="J686" s="212"/>
      <c r="K686" s="212"/>
      <c r="L686" s="213"/>
      <c r="M686" s="214"/>
    </row>
    <row r="687" spans="1:13" s="211" customFormat="1" x14ac:dyDescent="0.3">
      <c r="A687" s="210"/>
      <c r="E687" s="212"/>
      <c r="F687" s="212"/>
      <c r="G687" s="212"/>
      <c r="H687" s="212"/>
      <c r="I687" s="212"/>
      <c r="J687" s="212"/>
      <c r="K687" s="212"/>
      <c r="L687" s="213"/>
      <c r="M687" s="214"/>
    </row>
    <row r="688" spans="1:13" s="211" customFormat="1" x14ac:dyDescent="0.3">
      <c r="A688" s="210"/>
      <c r="E688" s="212"/>
      <c r="F688" s="212"/>
      <c r="G688" s="212"/>
      <c r="H688" s="212"/>
      <c r="I688" s="212"/>
      <c r="J688" s="212"/>
      <c r="K688" s="212"/>
      <c r="L688" s="213"/>
      <c r="M688" s="214"/>
    </row>
    <row r="689" spans="1:13" s="211" customFormat="1" x14ac:dyDescent="0.3">
      <c r="A689" s="210"/>
      <c r="E689" s="212"/>
      <c r="F689" s="212"/>
      <c r="G689" s="212"/>
      <c r="H689" s="212"/>
      <c r="I689" s="212"/>
      <c r="J689" s="212"/>
      <c r="K689" s="212"/>
      <c r="L689" s="213"/>
      <c r="M689" s="214"/>
    </row>
    <row r="690" spans="1:13" s="211" customFormat="1" x14ac:dyDescent="0.3">
      <c r="A690" s="210"/>
      <c r="E690" s="212"/>
      <c r="F690" s="212"/>
      <c r="G690" s="212"/>
      <c r="H690" s="212"/>
      <c r="I690" s="212"/>
      <c r="J690" s="212"/>
      <c r="K690" s="212"/>
      <c r="L690" s="213"/>
      <c r="M690" s="214"/>
    </row>
    <row r="691" spans="1:13" s="211" customFormat="1" x14ac:dyDescent="0.3">
      <c r="A691" s="210"/>
      <c r="E691" s="212"/>
      <c r="F691" s="212"/>
      <c r="G691" s="212"/>
      <c r="H691" s="212"/>
      <c r="I691" s="212"/>
      <c r="J691" s="212"/>
      <c r="K691" s="212"/>
      <c r="L691" s="213"/>
      <c r="M691" s="214"/>
    </row>
    <row r="692" spans="1:13" s="211" customFormat="1" x14ac:dyDescent="0.3">
      <c r="A692" s="210"/>
      <c r="E692" s="212"/>
      <c r="F692" s="212"/>
      <c r="G692" s="212"/>
      <c r="H692" s="212"/>
      <c r="I692" s="212"/>
      <c r="J692" s="212"/>
      <c r="K692" s="212"/>
      <c r="L692" s="213"/>
      <c r="M692" s="214"/>
    </row>
    <row r="693" spans="1:13" s="211" customFormat="1" x14ac:dyDescent="0.3">
      <c r="A693" s="210"/>
      <c r="E693" s="212"/>
      <c r="F693" s="212"/>
      <c r="G693" s="212"/>
      <c r="H693" s="212"/>
      <c r="I693" s="212"/>
      <c r="J693" s="212"/>
      <c r="K693" s="212"/>
      <c r="L693" s="213"/>
      <c r="M693" s="214"/>
    </row>
    <row r="694" spans="1:13" s="211" customFormat="1" x14ac:dyDescent="0.3">
      <c r="A694" s="210"/>
      <c r="E694" s="212"/>
      <c r="F694" s="212"/>
      <c r="G694" s="212"/>
      <c r="H694" s="212"/>
      <c r="I694" s="212"/>
      <c r="J694" s="212"/>
      <c r="K694" s="212"/>
      <c r="L694" s="213"/>
      <c r="M694" s="214"/>
    </row>
    <row r="695" spans="1:13" s="211" customFormat="1" x14ac:dyDescent="0.3">
      <c r="A695" s="210"/>
      <c r="E695" s="212"/>
      <c r="F695" s="212"/>
      <c r="G695" s="212"/>
      <c r="H695" s="212"/>
      <c r="I695" s="212"/>
      <c r="J695" s="212"/>
      <c r="K695" s="212"/>
      <c r="L695" s="213"/>
      <c r="M695" s="214"/>
    </row>
    <row r="696" spans="1:13" s="211" customFormat="1" x14ac:dyDescent="0.3">
      <c r="A696" s="210"/>
      <c r="E696" s="212"/>
      <c r="F696" s="212"/>
      <c r="G696" s="212"/>
      <c r="H696" s="212"/>
      <c r="I696" s="212"/>
      <c r="J696" s="212"/>
      <c r="K696" s="212"/>
      <c r="L696" s="213"/>
      <c r="M696" s="214"/>
    </row>
    <row r="697" spans="1:13" s="211" customFormat="1" x14ac:dyDescent="0.3">
      <c r="A697" s="210"/>
      <c r="E697" s="212"/>
      <c r="F697" s="212"/>
      <c r="G697" s="212"/>
      <c r="H697" s="212"/>
      <c r="I697" s="212"/>
      <c r="J697" s="212"/>
      <c r="K697" s="212"/>
      <c r="L697" s="213"/>
      <c r="M697" s="214"/>
    </row>
    <row r="698" spans="1:13" s="211" customFormat="1" x14ac:dyDescent="0.3">
      <c r="A698" s="210"/>
      <c r="E698" s="212"/>
      <c r="F698" s="212"/>
      <c r="G698" s="212"/>
      <c r="H698" s="212"/>
      <c r="I698" s="212"/>
      <c r="J698" s="212"/>
      <c r="K698" s="212"/>
      <c r="L698" s="213"/>
      <c r="M698" s="214"/>
    </row>
    <row r="699" spans="1:13" s="211" customFormat="1" x14ac:dyDescent="0.3">
      <c r="A699" s="210"/>
      <c r="E699" s="212"/>
      <c r="F699" s="212"/>
      <c r="G699" s="212"/>
      <c r="H699" s="212"/>
      <c r="I699" s="212"/>
      <c r="J699" s="212"/>
      <c r="K699" s="212"/>
      <c r="L699" s="213"/>
      <c r="M699" s="214"/>
    </row>
    <row r="700" spans="1:13" s="211" customFormat="1" x14ac:dyDescent="0.3">
      <c r="A700" s="210"/>
      <c r="E700" s="212"/>
      <c r="F700" s="212"/>
      <c r="G700" s="212"/>
      <c r="H700" s="212"/>
      <c r="I700" s="212"/>
      <c r="J700" s="212"/>
      <c r="K700" s="212"/>
      <c r="L700" s="213"/>
      <c r="M700" s="214"/>
    </row>
    <row r="701" spans="1:13" s="211" customFormat="1" x14ac:dyDescent="0.3">
      <c r="A701" s="210"/>
      <c r="E701" s="212"/>
      <c r="F701" s="212"/>
      <c r="G701" s="212"/>
      <c r="H701" s="212"/>
      <c r="I701" s="212"/>
      <c r="J701" s="212"/>
      <c r="K701" s="212"/>
      <c r="L701" s="213"/>
      <c r="M701" s="214"/>
    </row>
    <row r="702" spans="1:13" s="211" customFormat="1" x14ac:dyDescent="0.3">
      <c r="A702" s="210"/>
      <c r="E702" s="212"/>
      <c r="F702" s="212"/>
      <c r="G702" s="212"/>
      <c r="H702" s="212"/>
      <c r="I702" s="212"/>
      <c r="J702" s="212"/>
      <c r="K702" s="212"/>
      <c r="L702" s="213"/>
      <c r="M702" s="214"/>
    </row>
    <row r="703" spans="1:13" s="211" customFormat="1" x14ac:dyDescent="0.3">
      <c r="A703" s="210"/>
      <c r="E703" s="212"/>
      <c r="F703" s="212"/>
      <c r="G703" s="212"/>
      <c r="H703" s="212"/>
      <c r="I703" s="212"/>
      <c r="J703" s="212"/>
      <c r="K703" s="212"/>
      <c r="L703" s="213"/>
      <c r="M703" s="214"/>
    </row>
    <row r="704" spans="1:13" s="211" customFormat="1" x14ac:dyDescent="0.3">
      <c r="A704" s="210"/>
      <c r="E704" s="212"/>
      <c r="F704" s="212"/>
      <c r="G704" s="212"/>
      <c r="H704" s="212"/>
      <c r="I704" s="212"/>
      <c r="J704" s="212"/>
      <c r="K704" s="212"/>
      <c r="L704" s="213"/>
      <c r="M704" s="214"/>
    </row>
    <row r="705" spans="1:13" s="211" customFormat="1" x14ac:dyDescent="0.3">
      <c r="A705" s="210"/>
      <c r="E705" s="212"/>
      <c r="F705" s="212"/>
      <c r="G705" s="212"/>
      <c r="H705" s="212"/>
      <c r="I705" s="212"/>
      <c r="J705" s="212"/>
      <c r="K705" s="212"/>
      <c r="L705" s="213"/>
      <c r="M705" s="214"/>
    </row>
    <row r="706" spans="1:13" s="211" customFormat="1" x14ac:dyDescent="0.3">
      <c r="A706" s="210"/>
      <c r="E706" s="212"/>
      <c r="F706" s="212"/>
      <c r="G706" s="212"/>
      <c r="H706" s="212"/>
      <c r="I706" s="212"/>
      <c r="J706" s="212"/>
      <c r="K706" s="212"/>
      <c r="L706" s="213"/>
      <c r="M706" s="214"/>
    </row>
    <row r="707" spans="1:13" s="211" customFormat="1" x14ac:dyDescent="0.3">
      <c r="A707" s="210"/>
      <c r="E707" s="212"/>
      <c r="F707" s="212"/>
      <c r="G707" s="212"/>
      <c r="H707" s="212"/>
      <c r="I707" s="212"/>
      <c r="J707" s="212"/>
      <c r="K707" s="212"/>
      <c r="L707" s="213"/>
      <c r="M707" s="214"/>
    </row>
    <row r="708" spans="1:13" s="211" customFormat="1" x14ac:dyDescent="0.3">
      <c r="A708" s="210"/>
      <c r="E708" s="212"/>
      <c r="F708" s="212"/>
      <c r="G708" s="212"/>
      <c r="H708" s="212"/>
      <c r="I708" s="212"/>
      <c r="J708" s="212"/>
      <c r="K708" s="212"/>
      <c r="L708" s="213"/>
      <c r="M708" s="214"/>
    </row>
    <row r="709" spans="1:13" s="211" customFormat="1" x14ac:dyDescent="0.3">
      <c r="A709" s="210"/>
      <c r="E709" s="212"/>
      <c r="F709" s="212"/>
      <c r="G709" s="212"/>
      <c r="H709" s="212"/>
      <c r="I709" s="212"/>
      <c r="J709" s="212"/>
      <c r="K709" s="212"/>
      <c r="L709" s="213"/>
      <c r="M709" s="214"/>
    </row>
    <row r="710" spans="1:13" s="211" customFormat="1" x14ac:dyDescent="0.3">
      <c r="A710" s="210"/>
      <c r="E710" s="212"/>
      <c r="F710" s="212"/>
      <c r="G710" s="212"/>
      <c r="H710" s="212"/>
      <c r="I710" s="212"/>
      <c r="J710" s="212"/>
      <c r="K710" s="212"/>
      <c r="L710" s="213"/>
      <c r="M710" s="214"/>
    </row>
    <row r="711" spans="1:13" s="211" customFormat="1" x14ac:dyDescent="0.3">
      <c r="A711" s="210"/>
      <c r="E711" s="212"/>
      <c r="F711" s="212"/>
      <c r="G711" s="212"/>
      <c r="H711" s="212"/>
      <c r="I711" s="212"/>
      <c r="J711" s="212"/>
      <c r="K711" s="212"/>
      <c r="L711" s="213"/>
      <c r="M711" s="214"/>
    </row>
    <row r="712" spans="1:13" s="211" customFormat="1" x14ac:dyDescent="0.3">
      <c r="A712" s="210"/>
      <c r="E712" s="212"/>
      <c r="F712" s="212"/>
      <c r="G712" s="212"/>
      <c r="H712" s="212"/>
      <c r="I712" s="212"/>
      <c r="J712" s="212"/>
      <c r="K712" s="212"/>
      <c r="L712" s="213"/>
      <c r="M712" s="214"/>
    </row>
    <row r="713" spans="1:13" s="211" customFormat="1" x14ac:dyDescent="0.3">
      <c r="A713" s="210"/>
      <c r="E713" s="212"/>
      <c r="F713" s="212"/>
      <c r="G713" s="212"/>
      <c r="H713" s="212"/>
      <c r="I713" s="212"/>
      <c r="J713" s="212"/>
      <c r="K713" s="212"/>
      <c r="L713" s="213"/>
      <c r="M713" s="214"/>
    </row>
    <row r="714" spans="1:13" s="211" customFormat="1" x14ac:dyDescent="0.3">
      <c r="A714" s="210"/>
      <c r="E714" s="212"/>
      <c r="F714" s="212"/>
      <c r="G714" s="212"/>
      <c r="H714" s="212"/>
      <c r="I714" s="212"/>
      <c r="J714" s="212"/>
      <c r="K714" s="212"/>
      <c r="L714" s="213"/>
      <c r="M714" s="214"/>
    </row>
    <row r="715" spans="1:13" s="211" customFormat="1" x14ac:dyDescent="0.3">
      <c r="A715" s="210"/>
      <c r="E715" s="212"/>
      <c r="F715" s="212"/>
      <c r="G715" s="212"/>
      <c r="H715" s="212"/>
      <c r="I715" s="212"/>
      <c r="J715" s="212"/>
      <c r="K715" s="212"/>
      <c r="L715" s="213"/>
      <c r="M715" s="214"/>
    </row>
    <row r="716" spans="1:13" s="211" customFormat="1" x14ac:dyDescent="0.3">
      <c r="A716" s="210"/>
      <c r="E716" s="212"/>
      <c r="F716" s="212"/>
      <c r="G716" s="212"/>
      <c r="H716" s="212"/>
      <c r="I716" s="212"/>
      <c r="J716" s="212"/>
      <c r="K716" s="212"/>
      <c r="L716" s="213"/>
      <c r="M716" s="214"/>
    </row>
    <row r="717" spans="1:13" s="211" customFormat="1" x14ac:dyDescent="0.3">
      <c r="A717" s="210"/>
      <c r="E717" s="212"/>
      <c r="F717" s="212"/>
      <c r="G717" s="212"/>
      <c r="H717" s="212"/>
      <c r="I717" s="212"/>
      <c r="J717" s="212"/>
      <c r="K717" s="212"/>
      <c r="L717" s="213"/>
      <c r="M717" s="214"/>
    </row>
    <row r="718" spans="1:13" s="211" customFormat="1" x14ac:dyDescent="0.3">
      <c r="A718" s="210"/>
      <c r="E718" s="212"/>
      <c r="F718" s="212"/>
      <c r="G718" s="212"/>
      <c r="H718" s="212"/>
      <c r="I718" s="212"/>
      <c r="J718" s="212"/>
      <c r="K718" s="212"/>
      <c r="L718" s="213"/>
      <c r="M718" s="214"/>
    </row>
    <row r="719" spans="1:13" s="211" customFormat="1" x14ac:dyDescent="0.3">
      <c r="A719" s="210"/>
      <c r="E719" s="212"/>
      <c r="F719" s="212"/>
      <c r="G719" s="212"/>
      <c r="H719" s="212"/>
      <c r="I719" s="212"/>
      <c r="J719" s="212"/>
      <c r="K719" s="212"/>
      <c r="L719" s="213"/>
      <c r="M719" s="214"/>
    </row>
    <row r="720" spans="1:13" s="211" customFormat="1" x14ac:dyDescent="0.3">
      <c r="A720" s="210"/>
      <c r="E720" s="212"/>
      <c r="F720" s="212"/>
      <c r="G720" s="212"/>
      <c r="H720" s="212"/>
      <c r="I720" s="212"/>
      <c r="J720" s="212"/>
      <c r="K720" s="212"/>
      <c r="L720" s="213"/>
      <c r="M720" s="214"/>
    </row>
    <row r="721" spans="1:13" s="211" customFormat="1" x14ac:dyDescent="0.3">
      <c r="A721" s="210"/>
      <c r="E721" s="212"/>
      <c r="F721" s="212"/>
      <c r="G721" s="212"/>
      <c r="H721" s="212"/>
      <c r="I721" s="212"/>
      <c r="J721" s="212"/>
      <c r="K721" s="212"/>
      <c r="L721" s="213"/>
      <c r="M721" s="214"/>
    </row>
    <row r="722" spans="1:13" s="211" customFormat="1" x14ac:dyDescent="0.3">
      <c r="A722" s="210"/>
      <c r="E722" s="212"/>
      <c r="F722" s="212"/>
      <c r="G722" s="212"/>
      <c r="H722" s="212"/>
      <c r="I722" s="212"/>
      <c r="J722" s="212"/>
      <c r="K722" s="212"/>
      <c r="L722" s="213"/>
      <c r="M722" s="214"/>
    </row>
    <row r="723" spans="1:13" s="211" customFormat="1" x14ac:dyDescent="0.3">
      <c r="A723" s="210"/>
      <c r="E723" s="212"/>
      <c r="F723" s="212"/>
      <c r="G723" s="212"/>
      <c r="H723" s="212"/>
      <c r="I723" s="212"/>
      <c r="J723" s="212"/>
      <c r="K723" s="212"/>
      <c r="L723" s="213"/>
      <c r="M723" s="214"/>
    </row>
    <row r="724" spans="1:13" s="211" customFormat="1" x14ac:dyDescent="0.3">
      <c r="A724" s="210"/>
      <c r="E724" s="212"/>
      <c r="F724" s="212"/>
      <c r="G724" s="212"/>
      <c r="H724" s="212"/>
      <c r="I724" s="212"/>
      <c r="J724" s="212"/>
      <c r="K724" s="212"/>
      <c r="L724" s="213"/>
      <c r="M724" s="214"/>
    </row>
    <row r="725" spans="1:13" s="211" customFormat="1" x14ac:dyDescent="0.3">
      <c r="A725" s="210"/>
      <c r="E725" s="212"/>
      <c r="F725" s="212"/>
      <c r="G725" s="212"/>
      <c r="H725" s="212"/>
      <c r="I725" s="212"/>
      <c r="J725" s="212"/>
      <c r="K725" s="212"/>
      <c r="L725" s="213"/>
      <c r="M725" s="214"/>
    </row>
    <row r="726" spans="1:13" s="211" customFormat="1" x14ac:dyDescent="0.3">
      <c r="A726" s="210"/>
      <c r="E726" s="212"/>
      <c r="F726" s="212"/>
      <c r="G726" s="212"/>
      <c r="H726" s="212"/>
      <c r="I726" s="212"/>
      <c r="J726" s="212"/>
      <c r="K726" s="212"/>
      <c r="L726" s="213"/>
      <c r="M726" s="214"/>
    </row>
    <row r="727" spans="1:13" s="211" customFormat="1" x14ac:dyDescent="0.3">
      <c r="A727" s="210"/>
      <c r="E727" s="212"/>
      <c r="F727" s="212"/>
      <c r="G727" s="212"/>
      <c r="H727" s="212"/>
      <c r="I727" s="212"/>
      <c r="J727" s="212"/>
      <c r="K727" s="212"/>
      <c r="L727" s="213"/>
      <c r="M727" s="214"/>
    </row>
    <row r="728" spans="1:13" s="211" customFormat="1" x14ac:dyDescent="0.3">
      <c r="A728" s="210"/>
      <c r="E728" s="212"/>
      <c r="F728" s="212"/>
      <c r="G728" s="212"/>
      <c r="H728" s="212"/>
      <c r="I728" s="212"/>
      <c r="J728" s="212"/>
      <c r="K728" s="212"/>
      <c r="L728" s="213"/>
      <c r="M728" s="214"/>
    </row>
    <row r="729" spans="1:13" s="211" customFormat="1" x14ac:dyDescent="0.3">
      <c r="A729" s="210"/>
      <c r="E729" s="212"/>
      <c r="F729" s="212"/>
      <c r="G729" s="212"/>
      <c r="H729" s="212"/>
      <c r="I729" s="212"/>
      <c r="J729" s="212"/>
      <c r="K729" s="212"/>
      <c r="L729" s="213"/>
      <c r="M729" s="214"/>
    </row>
    <row r="730" spans="1:13" s="211" customFormat="1" x14ac:dyDescent="0.3">
      <c r="A730" s="210"/>
      <c r="E730" s="212"/>
      <c r="F730" s="212"/>
      <c r="G730" s="212"/>
      <c r="H730" s="212"/>
      <c r="I730" s="212"/>
      <c r="J730" s="212"/>
      <c r="K730" s="212"/>
      <c r="L730" s="213"/>
      <c r="M730" s="214"/>
    </row>
    <row r="731" spans="1:13" s="211" customFormat="1" x14ac:dyDescent="0.3">
      <c r="A731" s="210"/>
      <c r="E731" s="212"/>
      <c r="F731" s="212"/>
      <c r="G731" s="212"/>
      <c r="H731" s="212"/>
      <c r="I731" s="212"/>
      <c r="J731" s="212"/>
      <c r="K731" s="212"/>
      <c r="L731" s="213"/>
      <c r="M731" s="214"/>
    </row>
    <row r="732" spans="1:13" s="211" customFormat="1" x14ac:dyDescent="0.3">
      <c r="A732" s="210"/>
      <c r="E732" s="212"/>
      <c r="F732" s="212"/>
      <c r="G732" s="212"/>
      <c r="H732" s="212"/>
      <c r="I732" s="212"/>
      <c r="J732" s="212"/>
      <c r="K732" s="212"/>
      <c r="L732" s="213"/>
      <c r="M732" s="214"/>
    </row>
    <row r="733" spans="1:13" s="211" customFormat="1" x14ac:dyDescent="0.3">
      <c r="A733" s="210"/>
      <c r="E733" s="212"/>
      <c r="F733" s="212"/>
      <c r="G733" s="212"/>
      <c r="H733" s="212"/>
      <c r="I733" s="212"/>
      <c r="J733" s="212"/>
      <c r="K733" s="212"/>
      <c r="L733" s="213"/>
      <c r="M733" s="214"/>
    </row>
    <row r="734" spans="1:13" s="211" customFormat="1" x14ac:dyDescent="0.3">
      <c r="A734" s="210"/>
      <c r="E734" s="212"/>
      <c r="F734" s="212"/>
      <c r="G734" s="212"/>
      <c r="H734" s="212"/>
      <c r="I734" s="212"/>
      <c r="J734" s="212"/>
      <c r="K734" s="212"/>
      <c r="L734" s="213"/>
      <c r="M734" s="214"/>
    </row>
    <row r="735" spans="1:13" s="211" customFormat="1" x14ac:dyDescent="0.3">
      <c r="A735" s="210"/>
      <c r="E735" s="212"/>
      <c r="F735" s="212"/>
      <c r="G735" s="212"/>
      <c r="H735" s="212"/>
      <c r="I735" s="212"/>
      <c r="J735" s="212"/>
      <c r="K735" s="212"/>
      <c r="L735" s="213"/>
      <c r="M735" s="214"/>
    </row>
    <row r="736" spans="1:13" s="211" customFormat="1" x14ac:dyDescent="0.3">
      <c r="A736" s="210"/>
      <c r="E736" s="212"/>
      <c r="F736" s="212"/>
      <c r="G736" s="212"/>
      <c r="H736" s="212"/>
      <c r="I736" s="212"/>
      <c r="J736" s="212"/>
      <c r="K736" s="212"/>
      <c r="L736" s="213"/>
      <c r="M736" s="214"/>
    </row>
    <row r="737" spans="1:13" s="211" customFormat="1" x14ac:dyDescent="0.3">
      <c r="A737" s="210"/>
      <c r="E737" s="212"/>
      <c r="F737" s="212"/>
      <c r="G737" s="212"/>
      <c r="H737" s="212"/>
      <c r="I737" s="212"/>
      <c r="J737" s="212"/>
      <c r="K737" s="212"/>
      <c r="L737" s="213"/>
      <c r="M737" s="214"/>
    </row>
    <row r="738" spans="1:13" s="211" customFormat="1" x14ac:dyDescent="0.3">
      <c r="A738" s="210"/>
      <c r="E738" s="212"/>
      <c r="F738" s="212"/>
      <c r="G738" s="212"/>
      <c r="H738" s="212"/>
      <c r="I738" s="212"/>
      <c r="J738" s="212"/>
      <c r="K738" s="212"/>
      <c r="L738" s="213"/>
      <c r="M738" s="214"/>
    </row>
    <row r="739" spans="1:13" s="211" customFormat="1" x14ac:dyDescent="0.3">
      <c r="A739" s="210"/>
      <c r="E739" s="212"/>
      <c r="F739" s="212"/>
      <c r="G739" s="212"/>
      <c r="H739" s="212"/>
      <c r="I739" s="212"/>
      <c r="J739" s="212"/>
      <c r="K739" s="212"/>
      <c r="L739" s="213"/>
      <c r="M739" s="214"/>
    </row>
    <row r="740" spans="1:13" s="211" customFormat="1" x14ac:dyDescent="0.3">
      <c r="A740" s="210"/>
      <c r="E740" s="212"/>
      <c r="F740" s="212"/>
      <c r="G740" s="212"/>
      <c r="H740" s="212"/>
      <c r="I740" s="212"/>
      <c r="J740" s="212"/>
      <c r="K740" s="212"/>
      <c r="L740" s="213"/>
      <c r="M740" s="214"/>
    </row>
    <row r="741" spans="1:13" s="211" customFormat="1" x14ac:dyDescent="0.3">
      <c r="A741" s="210"/>
      <c r="E741" s="212"/>
      <c r="F741" s="212"/>
      <c r="G741" s="212"/>
      <c r="H741" s="212"/>
      <c r="I741" s="212"/>
      <c r="J741" s="212"/>
      <c r="K741" s="212"/>
      <c r="L741" s="213"/>
      <c r="M741" s="214"/>
    </row>
    <row r="742" spans="1:13" s="211" customFormat="1" x14ac:dyDescent="0.3">
      <c r="A742" s="210"/>
      <c r="E742" s="212"/>
      <c r="F742" s="212"/>
      <c r="G742" s="212"/>
      <c r="H742" s="212"/>
      <c r="I742" s="212"/>
      <c r="J742" s="212"/>
      <c r="K742" s="212"/>
      <c r="L742" s="213"/>
      <c r="M742" s="214"/>
    </row>
    <row r="743" spans="1:13" s="211" customFormat="1" x14ac:dyDescent="0.3">
      <c r="A743" s="210"/>
      <c r="E743" s="212"/>
      <c r="F743" s="212"/>
      <c r="G743" s="212"/>
      <c r="H743" s="212"/>
      <c r="I743" s="212"/>
      <c r="J743" s="212"/>
      <c r="K743" s="212"/>
      <c r="L743" s="213"/>
      <c r="M743" s="214"/>
    </row>
    <row r="744" spans="1:13" s="211" customFormat="1" x14ac:dyDescent="0.3">
      <c r="A744" s="210"/>
      <c r="E744" s="212"/>
      <c r="F744" s="212"/>
      <c r="G744" s="212"/>
      <c r="H744" s="212"/>
      <c r="I744" s="212"/>
      <c r="J744" s="212"/>
      <c r="K744" s="212"/>
      <c r="L744" s="213"/>
      <c r="M744" s="214"/>
    </row>
    <row r="745" spans="1:13" s="211" customFormat="1" x14ac:dyDescent="0.3">
      <c r="A745" s="210"/>
      <c r="E745" s="212"/>
      <c r="F745" s="212"/>
      <c r="G745" s="212"/>
      <c r="H745" s="212"/>
      <c r="I745" s="212"/>
      <c r="J745" s="212"/>
      <c r="K745" s="212"/>
      <c r="L745" s="213"/>
      <c r="M745" s="214"/>
    </row>
    <row r="746" spans="1:13" s="211" customFormat="1" x14ac:dyDescent="0.3">
      <c r="A746" s="210"/>
      <c r="E746" s="212"/>
      <c r="F746" s="212"/>
      <c r="G746" s="212"/>
      <c r="H746" s="212"/>
      <c r="I746" s="212"/>
      <c r="J746" s="212"/>
      <c r="K746" s="212"/>
      <c r="L746" s="213"/>
      <c r="M746" s="214"/>
    </row>
    <row r="747" spans="1:13" s="211" customFormat="1" x14ac:dyDescent="0.3">
      <c r="A747" s="210"/>
      <c r="E747" s="212"/>
      <c r="F747" s="212"/>
      <c r="G747" s="212"/>
      <c r="H747" s="212"/>
      <c r="I747" s="212"/>
      <c r="J747" s="212"/>
      <c r="K747" s="212"/>
      <c r="L747" s="213"/>
      <c r="M747" s="214"/>
    </row>
    <row r="748" spans="1:13" s="211" customFormat="1" x14ac:dyDescent="0.3">
      <c r="A748" s="210"/>
      <c r="E748" s="212"/>
      <c r="F748" s="212"/>
      <c r="G748" s="212"/>
      <c r="H748" s="212"/>
      <c r="I748" s="212"/>
      <c r="J748" s="212"/>
      <c r="K748" s="212"/>
      <c r="L748" s="213"/>
      <c r="M748" s="214"/>
    </row>
    <row r="749" spans="1:13" s="211" customFormat="1" x14ac:dyDescent="0.3">
      <c r="A749" s="210"/>
      <c r="E749" s="212"/>
      <c r="F749" s="212"/>
      <c r="G749" s="212"/>
      <c r="H749" s="212"/>
      <c r="I749" s="212"/>
      <c r="J749" s="212"/>
      <c r="K749" s="212"/>
      <c r="L749" s="213"/>
      <c r="M749" s="214"/>
    </row>
    <row r="750" spans="1:13" s="211" customFormat="1" x14ac:dyDescent="0.3">
      <c r="A750" s="210"/>
      <c r="E750" s="212"/>
      <c r="F750" s="212"/>
      <c r="G750" s="212"/>
      <c r="H750" s="212"/>
      <c r="I750" s="212"/>
      <c r="J750" s="212"/>
      <c r="K750" s="212"/>
      <c r="L750" s="213"/>
      <c r="M750" s="214"/>
    </row>
    <row r="751" spans="1:13" s="211" customFormat="1" x14ac:dyDescent="0.3">
      <c r="A751" s="210"/>
      <c r="E751" s="212"/>
      <c r="F751" s="212"/>
      <c r="G751" s="212"/>
      <c r="H751" s="212"/>
      <c r="I751" s="212"/>
      <c r="J751" s="212"/>
      <c r="K751" s="212"/>
      <c r="L751" s="213"/>
      <c r="M751" s="214"/>
    </row>
    <row r="752" spans="1:13" s="211" customFormat="1" x14ac:dyDescent="0.3">
      <c r="A752" s="210"/>
      <c r="E752" s="212"/>
      <c r="F752" s="212"/>
      <c r="G752" s="212"/>
      <c r="H752" s="212"/>
      <c r="I752" s="212"/>
      <c r="J752" s="212"/>
      <c r="K752" s="212"/>
      <c r="L752" s="213"/>
      <c r="M752" s="214"/>
    </row>
    <row r="753" spans="1:13" s="211" customFormat="1" x14ac:dyDescent="0.3">
      <c r="A753" s="210"/>
      <c r="E753" s="212"/>
      <c r="F753" s="212"/>
      <c r="G753" s="212"/>
      <c r="H753" s="212"/>
      <c r="I753" s="212"/>
      <c r="J753" s="212"/>
      <c r="K753" s="212"/>
      <c r="L753" s="213"/>
      <c r="M753" s="214"/>
    </row>
    <row r="754" spans="1:13" s="211" customFormat="1" x14ac:dyDescent="0.3">
      <c r="A754" s="210"/>
      <c r="E754" s="212"/>
      <c r="F754" s="212"/>
      <c r="G754" s="212"/>
      <c r="H754" s="212"/>
      <c r="I754" s="212"/>
      <c r="J754" s="212"/>
      <c r="K754" s="212"/>
      <c r="L754" s="213"/>
      <c r="M754" s="214"/>
    </row>
    <row r="755" spans="1:13" s="211" customFormat="1" x14ac:dyDescent="0.3">
      <c r="A755" s="210"/>
      <c r="E755" s="212"/>
      <c r="F755" s="212"/>
      <c r="G755" s="212"/>
      <c r="H755" s="212"/>
      <c r="I755" s="212"/>
      <c r="J755" s="212"/>
      <c r="K755" s="212"/>
      <c r="L755" s="213"/>
      <c r="M755" s="214"/>
    </row>
    <row r="756" spans="1:13" s="211" customFormat="1" x14ac:dyDescent="0.3">
      <c r="A756" s="210"/>
      <c r="E756" s="212"/>
      <c r="F756" s="212"/>
      <c r="G756" s="212"/>
      <c r="H756" s="212"/>
      <c r="I756" s="212"/>
      <c r="J756" s="212"/>
      <c r="K756" s="212"/>
      <c r="L756" s="213"/>
      <c r="M756" s="214"/>
    </row>
    <row r="757" spans="1:13" s="211" customFormat="1" x14ac:dyDescent="0.3">
      <c r="A757" s="210"/>
      <c r="E757" s="212"/>
      <c r="F757" s="212"/>
      <c r="G757" s="212"/>
      <c r="H757" s="212"/>
      <c r="I757" s="212"/>
      <c r="J757" s="212"/>
      <c r="K757" s="212"/>
      <c r="L757" s="213"/>
      <c r="M757" s="214"/>
    </row>
    <row r="758" spans="1:13" s="211" customFormat="1" x14ac:dyDescent="0.3">
      <c r="A758" s="210"/>
      <c r="E758" s="212"/>
      <c r="F758" s="212"/>
      <c r="G758" s="212"/>
      <c r="H758" s="212"/>
      <c r="I758" s="212"/>
      <c r="J758" s="212"/>
      <c r="K758" s="212"/>
      <c r="L758" s="213"/>
      <c r="M758" s="214"/>
    </row>
    <row r="759" spans="1:13" s="211" customFormat="1" x14ac:dyDescent="0.3">
      <c r="A759" s="210"/>
      <c r="E759" s="212"/>
      <c r="F759" s="212"/>
      <c r="G759" s="212"/>
      <c r="H759" s="212"/>
      <c r="I759" s="212"/>
      <c r="J759" s="212"/>
      <c r="K759" s="212"/>
      <c r="L759" s="213"/>
      <c r="M759" s="214"/>
    </row>
    <row r="760" spans="1:13" s="211" customFormat="1" x14ac:dyDescent="0.3">
      <c r="A760" s="210"/>
      <c r="E760" s="212"/>
      <c r="F760" s="212"/>
      <c r="G760" s="212"/>
      <c r="H760" s="212"/>
      <c r="I760" s="212"/>
      <c r="J760" s="212"/>
      <c r="K760" s="212"/>
      <c r="L760" s="213"/>
      <c r="M760" s="214"/>
    </row>
    <row r="761" spans="1:13" s="211" customFormat="1" x14ac:dyDescent="0.3">
      <c r="A761" s="210"/>
      <c r="E761" s="212"/>
      <c r="F761" s="212"/>
      <c r="G761" s="212"/>
      <c r="H761" s="212"/>
      <c r="I761" s="212"/>
      <c r="J761" s="212"/>
      <c r="K761" s="212"/>
      <c r="L761" s="213"/>
      <c r="M761" s="214"/>
    </row>
    <row r="762" spans="1:13" s="211" customFormat="1" x14ac:dyDescent="0.3">
      <c r="A762" s="210"/>
      <c r="E762" s="212"/>
      <c r="F762" s="212"/>
      <c r="G762" s="212"/>
      <c r="H762" s="212"/>
      <c r="I762" s="212"/>
      <c r="J762" s="212"/>
      <c r="K762" s="212"/>
      <c r="L762" s="213"/>
      <c r="M762" s="214"/>
    </row>
    <row r="763" spans="1:13" s="211" customFormat="1" x14ac:dyDescent="0.3">
      <c r="A763" s="210"/>
      <c r="E763" s="212"/>
      <c r="F763" s="212"/>
      <c r="G763" s="212"/>
      <c r="H763" s="212"/>
      <c r="I763" s="212"/>
      <c r="J763" s="212"/>
      <c r="K763" s="212"/>
      <c r="L763" s="213"/>
      <c r="M763" s="214"/>
    </row>
    <row r="764" spans="1:13" s="211" customFormat="1" x14ac:dyDescent="0.3">
      <c r="A764" s="210"/>
      <c r="E764" s="212"/>
      <c r="F764" s="212"/>
      <c r="G764" s="212"/>
      <c r="H764" s="212"/>
      <c r="I764" s="212"/>
      <c r="J764" s="212"/>
      <c r="K764" s="212"/>
      <c r="L764" s="213"/>
      <c r="M764" s="214"/>
    </row>
    <row r="765" spans="1:13" s="211" customFormat="1" x14ac:dyDescent="0.3">
      <c r="A765" s="210"/>
      <c r="E765" s="212"/>
      <c r="F765" s="212"/>
      <c r="G765" s="212"/>
      <c r="H765" s="212"/>
      <c r="I765" s="212"/>
      <c r="J765" s="212"/>
      <c r="K765" s="212"/>
      <c r="L765" s="213"/>
      <c r="M765" s="214"/>
    </row>
    <row r="766" spans="1:13" s="211" customFormat="1" x14ac:dyDescent="0.3">
      <c r="A766" s="210"/>
      <c r="E766" s="212"/>
      <c r="F766" s="212"/>
      <c r="G766" s="212"/>
      <c r="H766" s="212"/>
      <c r="I766" s="212"/>
      <c r="J766" s="212"/>
      <c r="K766" s="212"/>
      <c r="L766" s="213"/>
      <c r="M766" s="214"/>
    </row>
    <row r="767" spans="1:13" s="211" customFormat="1" x14ac:dyDescent="0.3">
      <c r="A767" s="210"/>
      <c r="E767" s="212"/>
      <c r="F767" s="212"/>
      <c r="G767" s="212"/>
      <c r="H767" s="212"/>
      <c r="I767" s="212"/>
      <c r="J767" s="212"/>
      <c r="K767" s="212"/>
      <c r="L767" s="213"/>
      <c r="M767" s="214"/>
    </row>
    <row r="768" spans="1:13" s="211" customFormat="1" x14ac:dyDescent="0.3">
      <c r="A768" s="210"/>
      <c r="E768" s="212"/>
      <c r="F768" s="212"/>
      <c r="G768" s="212"/>
      <c r="H768" s="212"/>
      <c r="I768" s="212"/>
      <c r="J768" s="212"/>
      <c r="K768" s="212"/>
      <c r="L768" s="213"/>
      <c r="M768" s="214"/>
    </row>
    <row r="769" spans="1:13" s="211" customFormat="1" x14ac:dyDescent="0.3">
      <c r="A769" s="210"/>
      <c r="E769" s="212"/>
      <c r="F769" s="212"/>
      <c r="G769" s="212"/>
      <c r="H769" s="212"/>
      <c r="I769" s="212"/>
      <c r="J769" s="212"/>
      <c r="K769" s="212"/>
      <c r="L769" s="213"/>
      <c r="M769" s="214"/>
    </row>
    <row r="770" spans="1:13" s="211" customFormat="1" x14ac:dyDescent="0.3">
      <c r="A770" s="210"/>
      <c r="E770" s="212"/>
      <c r="F770" s="212"/>
      <c r="G770" s="212"/>
      <c r="H770" s="212"/>
      <c r="I770" s="212"/>
      <c r="J770" s="212"/>
      <c r="K770" s="212"/>
      <c r="L770" s="213"/>
      <c r="M770" s="214"/>
    </row>
    <row r="771" spans="1:13" s="211" customFormat="1" x14ac:dyDescent="0.3">
      <c r="A771" s="210"/>
      <c r="E771" s="212"/>
      <c r="F771" s="212"/>
      <c r="G771" s="212"/>
      <c r="H771" s="212"/>
      <c r="I771" s="212"/>
      <c r="J771" s="212"/>
      <c r="K771" s="212"/>
      <c r="L771" s="213"/>
      <c r="M771" s="214"/>
    </row>
    <row r="772" spans="1:13" s="211" customFormat="1" x14ac:dyDescent="0.3">
      <c r="A772" s="210"/>
      <c r="E772" s="212"/>
      <c r="F772" s="212"/>
      <c r="G772" s="212"/>
      <c r="H772" s="212"/>
      <c r="I772" s="212"/>
      <c r="J772" s="212"/>
      <c r="K772" s="212"/>
      <c r="L772" s="213"/>
      <c r="M772" s="214"/>
    </row>
    <row r="773" spans="1:13" s="211" customFormat="1" x14ac:dyDescent="0.3">
      <c r="A773" s="210"/>
      <c r="E773" s="212"/>
      <c r="F773" s="212"/>
      <c r="G773" s="212"/>
      <c r="H773" s="212"/>
      <c r="I773" s="212"/>
      <c r="J773" s="212"/>
      <c r="K773" s="212"/>
      <c r="L773" s="213"/>
      <c r="M773" s="214"/>
    </row>
  </sheetData>
  <autoFilter ref="B8:K201">
    <filterColumn colId="1" showButton="0"/>
  </autoFilter>
  <mergeCells count="30">
    <mergeCell ref="A5:A7"/>
    <mergeCell ref="B184:D184"/>
    <mergeCell ref="B198:D198"/>
    <mergeCell ref="B173:D173"/>
    <mergeCell ref="B164:D164"/>
    <mergeCell ref="B144:D144"/>
    <mergeCell ref="B113:C113"/>
    <mergeCell ref="B85:D85"/>
    <mergeCell ref="B59:D59"/>
    <mergeCell ref="B42:D42"/>
    <mergeCell ref="B9:D9"/>
    <mergeCell ref="K5:K7"/>
    <mergeCell ref="M5:M7"/>
    <mergeCell ref="L5:L7"/>
    <mergeCell ref="C201:D201"/>
    <mergeCell ref="A1:D1"/>
    <mergeCell ref="A2:D2"/>
    <mergeCell ref="A3:M3"/>
    <mergeCell ref="I1:M1"/>
    <mergeCell ref="I2:M2"/>
    <mergeCell ref="B5:B7"/>
    <mergeCell ref="C5:D7"/>
    <mergeCell ref="E5:G5"/>
    <mergeCell ref="H5:H7"/>
    <mergeCell ref="C8:D8"/>
    <mergeCell ref="E6:E7"/>
    <mergeCell ref="F6:F7"/>
    <mergeCell ref="G6:G7"/>
    <mergeCell ref="I5:I7"/>
    <mergeCell ref="J5:J7"/>
  </mergeCells>
  <pageMargins left="0.23" right="0.22" top="0.43" bottom="0.46" header="0.3" footer="0.2"/>
  <pageSetup paperSize="9" scale="95" orientation="landscape" verticalDpi="0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4"/>
  <sheetViews>
    <sheetView topLeftCell="A16" zoomScale="70" zoomScaleNormal="70" workbookViewId="0">
      <selection activeCell="K23" sqref="K23"/>
    </sheetView>
  </sheetViews>
  <sheetFormatPr defaultColWidth="10.109375" defaultRowHeight="15.65" x14ac:dyDescent="0.3"/>
  <cols>
    <col min="1" max="1" width="3.88671875" style="28" customWidth="1"/>
    <col min="2" max="2" width="14" style="28" customWidth="1"/>
    <col min="3" max="3" width="7.5546875" style="29" customWidth="1"/>
    <col min="4" max="4" width="5.109375" style="26" customWidth="1"/>
    <col min="5" max="5" width="6.33203125" style="26" customWidth="1"/>
    <col min="6" max="6" width="5.33203125" style="26" customWidth="1"/>
    <col min="7" max="7" width="11.109375" style="26" hidden="1" customWidth="1"/>
    <col min="8" max="8" width="14.5546875" style="26" customWidth="1"/>
    <col min="9" max="9" width="15.6640625" style="95" customWidth="1"/>
    <col min="10" max="10" width="6.5546875" style="30" customWidth="1"/>
    <col min="11" max="11" width="7.33203125" style="26" customWidth="1"/>
    <col min="12" max="12" width="6.6640625" style="26" customWidth="1"/>
    <col min="13" max="13" width="8.5546875" style="26" customWidth="1"/>
    <col min="14" max="14" width="6.21875" style="26" customWidth="1"/>
    <col min="15" max="15" width="8.44140625" style="26" customWidth="1"/>
    <col min="16" max="16" width="8.88671875" style="31" customWidth="1"/>
    <col min="17" max="17" width="23.44140625" style="27" customWidth="1"/>
    <col min="18" max="256" width="10.109375" style="26"/>
    <col min="257" max="257" width="3.88671875" style="26" customWidth="1"/>
    <col min="258" max="258" width="13.109375" style="26" customWidth="1"/>
    <col min="259" max="259" width="7.5546875" style="26" customWidth="1"/>
    <col min="260" max="260" width="5.109375" style="26" customWidth="1"/>
    <col min="261" max="261" width="6.33203125" style="26" customWidth="1"/>
    <col min="262" max="262" width="5.33203125" style="26" customWidth="1"/>
    <col min="263" max="263" width="0" style="26" hidden="1" customWidth="1"/>
    <col min="264" max="264" width="16" style="26" customWidth="1"/>
    <col min="265" max="265" width="14.5546875" style="26" customWidth="1"/>
    <col min="266" max="266" width="11.5546875" style="26" customWidth="1"/>
    <col min="267" max="267" width="7" style="26" customWidth="1"/>
    <col min="268" max="268" width="6.6640625" style="26" customWidth="1"/>
    <col min="269" max="269" width="7.33203125" style="26" customWidth="1"/>
    <col min="270" max="270" width="6.5546875" style="26" customWidth="1"/>
    <col min="271" max="271" width="7.33203125" style="26" customWidth="1"/>
    <col min="272" max="272" width="10.44140625" style="26" customWidth="1"/>
    <col min="273" max="273" width="13.6640625" style="26" customWidth="1"/>
    <col min="274" max="512" width="10.109375" style="26"/>
    <col min="513" max="513" width="3.88671875" style="26" customWidth="1"/>
    <col min="514" max="514" width="13.109375" style="26" customWidth="1"/>
    <col min="515" max="515" width="7.5546875" style="26" customWidth="1"/>
    <col min="516" max="516" width="5.109375" style="26" customWidth="1"/>
    <col min="517" max="517" width="6.33203125" style="26" customWidth="1"/>
    <col min="518" max="518" width="5.33203125" style="26" customWidth="1"/>
    <col min="519" max="519" width="0" style="26" hidden="1" customWidth="1"/>
    <col min="520" max="520" width="16" style="26" customWidth="1"/>
    <col min="521" max="521" width="14.5546875" style="26" customWidth="1"/>
    <col min="522" max="522" width="11.5546875" style="26" customWidth="1"/>
    <col min="523" max="523" width="7" style="26" customWidth="1"/>
    <col min="524" max="524" width="6.6640625" style="26" customWidth="1"/>
    <col min="525" max="525" width="7.33203125" style="26" customWidth="1"/>
    <col min="526" max="526" width="6.5546875" style="26" customWidth="1"/>
    <col min="527" max="527" width="7.33203125" style="26" customWidth="1"/>
    <col min="528" max="528" width="10.44140625" style="26" customWidth="1"/>
    <col min="529" max="529" width="13.6640625" style="26" customWidth="1"/>
    <col min="530" max="768" width="10.109375" style="26"/>
    <col min="769" max="769" width="3.88671875" style="26" customWidth="1"/>
    <col min="770" max="770" width="13.109375" style="26" customWidth="1"/>
    <col min="771" max="771" width="7.5546875" style="26" customWidth="1"/>
    <col min="772" max="772" width="5.109375" style="26" customWidth="1"/>
    <col min="773" max="773" width="6.33203125" style="26" customWidth="1"/>
    <col min="774" max="774" width="5.33203125" style="26" customWidth="1"/>
    <col min="775" max="775" width="0" style="26" hidden="1" customWidth="1"/>
    <col min="776" max="776" width="16" style="26" customWidth="1"/>
    <col min="777" max="777" width="14.5546875" style="26" customWidth="1"/>
    <col min="778" max="778" width="11.5546875" style="26" customWidth="1"/>
    <col min="779" max="779" width="7" style="26" customWidth="1"/>
    <col min="780" max="780" width="6.6640625" style="26" customWidth="1"/>
    <col min="781" max="781" width="7.33203125" style="26" customWidth="1"/>
    <col min="782" max="782" width="6.5546875" style="26" customWidth="1"/>
    <col min="783" max="783" width="7.33203125" style="26" customWidth="1"/>
    <col min="784" max="784" width="10.44140625" style="26" customWidth="1"/>
    <col min="785" max="785" width="13.6640625" style="26" customWidth="1"/>
    <col min="786" max="1024" width="10.109375" style="26"/>
    <col min="1025" max="1025" width="3.88671875" style="26" customWidth="1"/>
    <col min="1026" max="1026" width="13.109375" style="26" customWidth="1"/>
    <col min="1027" max="1027" width="7.5546875" style="26" customWidth="1"/>
    <col min="1028" max="1028" width="5.109375" style="26" customWidth="1"/>
    <col min="1029" max="1029" width="6.33203125" style="26" customWidth="1"/>
    <col min="1030" max="1030" width="5.33203125" style="26" customWidth="1"/>
    <col min="1031" max="1031" width="0" style="26" hidden="1" customWidth="1"/>
    <col min="1032" max="1032" width="16" style="26" customWidth="1"/>
    <col min="1033" max="1033" width="14.5546875" style="26" customWidth="1"/>
    <col min="1034" max="1034" width="11.5546875" style="26" customWidth="1"/>
    <col min="1035" max="1035" width="7" style="26" customWidth="1"/>
    <col min="1036" max="1036" width="6.6640625" style="26" customWidth="1"/>
    <col min="1037" max="1037" width="7.33203125" style="26" customWidth="1"/>
    <col min="1038" max="1038" width="6.5546875" style="26" customWidth="1"/>
    <col min="1039" max="1039" width="7.33203125" style="26" customWidth="1"/>
    <col min="1040" max="1040" width="10.44140625" style="26" customWidth="1"/>
    <col min="1041" max="1041" width="13.6640625" style="26" customWidth="1"/>
    <col min="1042" max="1280" width="10.109375" style="26"/>
    <col min="1281" max="1281" width="3.88671875" style="26" customWidth="1"/>
    <col min="1282" max="1282" width="13.109375" style="26" customWidth="1"/>
    <col min="1283" max="1283" width="7.5546875" style="26" customWidth="1"/>
    <col min="1284" max="1284" width="5.109375" style="26" customWidth="1"/>
    <col min="1285" max="1285" width="6.33203125" style="26" customWidth="1"/>
    <col min="1286" max="1286" width="5.33203125" style="26" customWidth="1"/>
    <col min="1287" max="1287" width="0" style="26" hidden="1" customWidth="1"/>
    <col min="1288" max="1288" width="16" style="26" customWidth="1"/>
    <col min="1289" max="1289" width="14.5546875" style="26" customWidth="1"/>
    <col min="1290" max="1290" width="11.5546875" style="26" customWidth="1"/>
    <col min="1291" max="1291" width="7" style="26" customWidth="1"/>
    <col min="1292" max="1292" width="6.6640625" style="26" customWidth="1"/>
    <col min="1293" max="1293" width="7.33203125" style="26" customWidth="1"/>
    <col min="1294" max="1294" width="6.5546875" style="26" customWidth="1"/>
    <col min="1295" max="1295" width="7.33203125" style="26" customWidth="1"/>
    <col min="1296" max="1296" width="10.44140625" style="26" customWidth="1"/>
    <col min="1297" max="1297" width="13.6640625" style="26" customWidth="1"/>
    <col min="1298" max="1536" width="10.109375" style="26"/>
    <col min="1537" max="1537" width="3.88671875" style="26" customWidth="1"/>
    <col min="1538" max="1538" width="13.109375" style="26" customWidth="1"/>
    <col min="1539" max="1539" width="7.5546875" style="26" customWidth="1"/>
    <col min="1540" max="1540" width="5.109375" style="26" customWidth="1"/>
    <col min="1541" max="1541" width="6.33203125" style="26" customWidth="1"/>
    <col min="1542" max="1542" width="5.33203125" style="26" customWidth="1"/>
    <col min="1543" max="1543" width="0" style="26" hidden="1" customWidth="1"/>
    <col min="1544" max="1544" width="16" style="26" customWidth="1"/>
    <col min="1545" max="1545" width="14.5546875" style="26" customWidth="1"/>
    <col min="1546" max="1546" width="11.5546875" style="26" customWidth="1"/>
    <col min="1547" max="1547" width="7" style="26" customWidth="1"/>
    <col min="1548" max="1548" width="6.6640625" style="26" customWidth="1"/>
    <col min="1549" max="1549" width="7.33203125" style="26" customWidth="1"/>
    <col min="1550" max="1550" width="6.5546875" style="26" customWidth="1"/>
    <col min="1551" max="1551" width="7.33203125" style="26" customWidth="1"/>
    <col min="1552" max="1552" width="10.44140625" style="26" customWidth="1"/>
    <col min="1553" max="1553" width="13.6640625" style="26" customWidth="1"/>
    <col min="1554" max="1792" width="10.109375" style="26"/>
    <col min="1793" max="1793" width="3.88671875" style="26" customWidth="1"/>
    <col min="1794" max="1794" width="13.109375" style="26" customWidth="1"/>
    <col min="1795" max="1795" width="7.5546875" style="26" customWidth="1"/>
    <col min="1796" max="1796" width="5.109375" style="26" customWidth="1"/>
    <col min="1797" max="1797" width="6.33203125" style="26" customWidth="1"/>
    <col min="1798" max="1798" width="5.33203125" style="26" customWidth="1"/>
    <col min="1799" max="1799" width="0" style="26" hidden="1" customWidth="1"/>
    <col min="1800" max="1800" width="16" style="26" customWidth="1"/>
    <col min="1801" max="1801" width="14.5546875" style="26" customWidth="1"/>
    <col min="1802" max="1802" width="11.5546875" style="26" customWidth="1"/>
    <col min="1803" max="1803" width="7" style="26" customWidth="1"/>
    <col min="1804" max="1804" width="6.6640625" style="26" customWidth="1"/>
    <col min="1805" max="1805" width="7.33203125" style="26" customWidth="1"/>
    <col min="1806" max="1806" width="6.5546875" style="26" customWidth="1"/>
    <col min="1807" max="1807" width="7.33203125" style="26" customWidth="1"/>
    <col min="1808" max="1808" width="10.44140625" style="26" customWidth="1"/>
    <col min="1809" max="1809" width="13.6640625" style="26" customWidth="1"/>
    <col min="1810" max="2048" width="10.109375" style="26"/>
    <col min="2049" max="2049" width="3.88671875" style="26" customWidth="1"/>
    <col min="2050" max="2050" width="13.109375" style="26" customWidth="1"/>
    <col min="2051" max="2051" width="7.5546875" style="26" customWidth="1"/>
    <col min="2052" max="2052" width="5.109375" style="26" customWidth="1"/>
    <col min="2053" max="2053" width="6.33203125" style="26" customWidth="1"/>
    <col min="2054" max="2054" width="5.33203125" style="26" customWidth="1"/>
    <col min="2055" max="2055" width="0" style="26" hidden="1" customWidth="1"/>
    <col min="2056" max="2056" width="16" style="26" customWidth="1"/>
    <col min="2057" max="2057" width="14.5546875" style="26" customWidth="1"/>
    <col min="2058" max="2058" width="11.5546875" style="26" customWidth="1"/>
    <col min="2059" max="2059" width="7" style="26" customWidth="1"/>
    <col min="2060" max="2060" width="6.6640625" style="26" customWidth="1"/>
    <col min="2061" max="2061" width="7.33203125" style="26" customWidth="1"/>
    <col min="2062" max="2062" width="6.5546875" style="26" customWidth="1"/>
    <col min="2063" max="2063" width="7.33203125" style="26" customWidth="1"/>
    <col min="2064" max="2064" width="10.44140625" style="26" customWidth="1"/>
    <col min="2065" max="2065" width="13.6640625" style="26" customWidth="1"/>
    <col min="2066" max="2304" width="10.109375" style="26"/>
    <col min="2305" max="2305" width="3.88671875" style="26" customWidth="1"/>
    <col min="2306" max="2306" width="13.109375" style="26" customWidth="1"/>
    <col min="2307" max="2307" width="7.5546875" style="26" customWidth="1"/>
    <col min="2308" max="2308" width="5.109375" style="26" customWidth="1"/>
    <col min="2309" max="2309" width="6.33203125" style="26" customWidth="1"/>
    <col min="2310" max="2310" width="5.33203125" style="26" customWidth="1"/>
    <col min="2311" max="2311" width="0" style="26" hidden="1" customWidth="1"/>
    <col min="2312" max="2312" width="16" style="26" customWidth="1"/>
    <col min="2313" max="2313" width="14.5546875" style="26" customWidth="1"/>
    <col min="2314" max="2314" width="11.5546875" style="26" customWidth="1"/>
    <col min="2315" max="2315" width="7" style="26" customWidth="1"/>
    <col min="2316" max="2316" width="6.6640625" style="26" customWidth="1"/>
    <col min="2317" max="2317" width="7.33203125" style="26" customWidth="1"/>
    <col min="2318" max="2318" width="6.5546875" style="26" customWidth="1"/>
    <col min="2319" max="2319" width="7.33203125" style="26" customWidth="1"/>
    <col min="2320" max="2320" width="10.44140625" style="26" customWidth="1"/>
    <col min="2321" max="2321" width="13.6640625" style="26" customWidth="1"/>
    <col min="2322" max="2560" width="10.109375" style="26"/>
    <col min="2561" max="2561" width="3.88671875" style="26" customWidth="1"/>
    <col min="2562" max="2562" width="13.109375" style="26" customWidth="1"/>
    <col min="2563" max="2563" width="7.5546875" style="26" customWidth="1"/>
    <col min="2564" max="2564" width="5.109375" style="26" customWidth="1"/>
    <col min="2565" max="2565" width="6.33203125" style="26" customWidth="1"/>
    <col min="2566" max="2566" width="5.33203125" style="26" customWidth="1"/>
    <col min="2567" max="2567" width="0" style="26" hidden="1" customWidth="1"/>
    <col min="2568" max="2568" width="16" style="26" customWidth="1"/>
    <col min="2569" max="2569" width="14.5546875" style="26" customWidth="1"/>
    <col min="2570" max="2570" width="11.5546875" style="26" customWidth="1"/>
    <col min="2571" max="2571" width="7" style="26" customWidth="1"/>
    <col min="2572" max="2572" width="6.6640625" style="26" customWidth="1"/>
    <col min="2573" max="2573" width="7.33203125" style="26" customWidth="1"/>
    <col min="2574" max="2574" width="6.5546875" style="26" customWidth="1"/>
    <col min="2575" max="2575" width="7.33203125" style="26" customWidth="1"/>
    <col min="2576" max="2576" width="10.44140625" style="26" customWidth="1"/>
    <col min="2577" max="2577" width="13.6640625" style="26" customWidth="1"/>
    <col min="2578" max="2816" width="10.109375" style="26"/>
    <col min="2817" max="2817" width="3.88671875" style="26" customWidth="1"/>
    <col min="2818" max="2818" width="13.109375" style="26" customWidth="1"/>
    <col min="2819" max="2819" width="7.5546875" style="26" customWidth="1"/>
    <col min="2820" max="2820" width="5.109375" style="26" customWidth="1"/>
    <col min="2821" max="2821" width="6.33203125" style="26" customWidth="1"/>
    <col min="2822" max="2822" width="5.33203125" style="26" customWidth="1"/>
    <col min="2823" max="2823" width="0" style="26" hidden="1" customWidth="1"/>
    <col min="2824" max="2824" width="16" style="26" customWidth="1"/>
    <col min="2825" max="2825" width="14.5546875" style="26" customWidth="1"/>
    <col min="2826" max="2826" width="11.5546875" style="26" customWidth="1"/>
    <col min="2827" max="2827" width="7" style="26" customWidth="1"/>
    <col min="2828" max="2828" width="6.6640625" style="26" customWidth="1"/>
    <col min="2829" max="2829" width="7.33203125" style="26" customWidth="1"/>
    <col min="2830" max="2830" width="6.5546875" style="26" customWidth="1"/>
    <col min="2831" max="2831" width="7.33203125" style="26" customWidth="1"/>
    <col min="2832" max="2832" width="10.44140625" style="26" customWidth="1"/>
    <col min="2833" max="2833" width="13.6640625" style="26" customWidth="1"/>
    <col min="2834" max="3072" width="10.109375" style="26"/>
    <col min="3073" max="3073" width="3.88671875" style="26" customWidth="1"/>
    <col min="3074" max="3074" width="13.109375" style="26" customWidth="1"/>
    <col min="3075" max="3075" width="7.5546875" style="26" customWidth="1"/>
    <col min="3076" max="3076" width="5.109375" style="26" customWidth="1"/>
    <col min="3077" max="3077" width="6.33203125" style="26" customWidth="1"/>
    <col min="3078" max="3078" width="5.33203125" style="26" customWidth="1"/>
    <col min="3079" max="3079" width="0" style="26" hidden="1" customWidth="1"/>
    <col min="3080" max="3080" width="16" style="26" customWidth="1"/>
    <col min="3081" max="3081" width="14.5546875" style="26" customWidth="1"/>
    <col min="3082" max="3082" width="11.5546875" style="26" customWidth="1"/>
    <col min="3083" max="3083" width="7" style="26" customWidth="1"/>
    <col min="3084" max="3084" width="6.6640625" style="26" customWidth="1"/>
    <col min="3085" max="3085" width="7.33203125" style="26" customWidth="1"/>
    <col min="3086" max="3086" width="6.5546875" style="26" customWidth="1"/>
    <col min="3087" max="3087" width="7.33203125" style="26" customWidth="1"/>
    <col min="3088" max="3088" width="10.44140625" style="26" customWidth="1"/>
    <col min="3089" max="3089" width="13.6640625" style="26" customWidth="1"/>
    <col min="3090" max="3328" width="10.109375" style="26"/>
    <col min="3329" max="3329" width="3.88671875" style="26" customWidth="1"/>
    <col min="3330" max="3330" width="13.109375" style="26" customWidth="1"/>
    <col min="3331" max="3331" width="7.5546875" style="26" customWidth="1"/>
    <col min="3332" max="3332" width="5.109375" style="26" customWidth="1"/>
    <col min="3333" max="3333" width="6.33203125" style="26" customWidth="1"/>
    <col min="3334" max="3334" width="5.33203125" style="26" customWidth="1"/>
    <col min="3335" max="3335" width="0" style="26" hidden="1" customWidth="1"/>
    <col min="3336" max="3336" width="16" style="26" customWidth="1"/>
    <col min="3337" max="3337" width="14.5546875" style="26" customWidth="1"/>
    <col min="3338" max="3338" width="11.5546875" style="26" customWidth="1"/>
    <col min="3339" max="3339" width="7" style="26" customWidth="1"/>
    <col min="3340" max="3340" width="6.6640625" style="26" customWidth="1"/>
    <col min="3341" max="3341" width="7.33203125" style="26" customWidth="1"/>
    <col min="3342" max="3342" width="6.5546875" style="26" customWidth="1"/>
    <col min="3343" max="3343" width="7.33203125" style="26" customWidth="1"/>
    <col min="3344" max="3344" width="10.44140625" style="26" customWidth="1"/>
    <col min="3345" max="3345" width="13.6640625" style="26" customWidth="1"/>
    <col min="3346" max="3584" width="10.109375" style="26"/>
    <col min="3585" max="3585" width="3.88671875" style="26" customWidth="1"/>
    <col min="3586" max="3586" width="13.109375" style="26" customWidth="1"/>
    <col min="3587" max="3587" width="7.5546875" style="26" customWidth="1"/>
    <col min="3588" max="3588" width="5.109375" style="26" customWidth="1"/>
    <col min="3589" max="3589" width="6.33203125" style="26" customWidth="1"/>
    <col min="3590" max="3590" width="5.33203125" style="26" customWidth="1"/>
    <col min="3591" max="3591" width="0" style="26" hidden="1" customWidth="1"/>
    <col min="3592" max="3592" width="16" style="26" customWidth="1"/>
    <col min="3593" max="3593" width="14.5546875" style="26" customWidth="1"/>
    <col min="3594" max="3594" width="11.5546875" style="26" customWidth="1"/>
    <col min="3595" max="3595" width="7" style="26" customWidth="1"/>
    <col min="3596" max="3596" width="6.6640625" style="26" customWidth="1"/>
    <col min="3597" max="3597" width="7.33203125" style="26" customWidth="1"/>
    <col min="3598" max="3598" width="6.5546875" style="26" customWidth="1"/>
    <col min="3599" max="3599" width="7.33203125" style="26" customWidth="1"/>
    <col min="3600" max="3600" width="10.44140625" style="26" customWidth="1"/>
    <col min="3601" max="3601" width="13.6640625" style="26" customWidth="1"/>
    <col min="3602" max="3840" width="10.109375" style="26"/>
    <col min="3841" max="3841" width="3.88671875" style="26" customWidth="1"/>
    <col min="3842" max="3842" width="13.109375" style="26" customWidth="1"/>
    <col min="3843" max="3843" width="7.5546875" style="26" customWidth="1"/>
    <col min="3844" max="3844" width="5.109375" style="26" customWidth="1"/>
    <col min="3845" max="3845" width="6.33203125" style="26" customWidth="1"/>
    <col min="3846" max="3846" width="5.33203125" style="26" customWidth="1"/>
    <col min="3847" max="3847" width="0" style="26" hidden="1" customWidth="1"/>
    <col min="3848" max="3848" width="16" style="26" customWidth="1"/>
    <col min="3849" max="3849" width="14.5546875" style="26" customWidth="1"/>
    <col min="3850" max="3850" width="11.5546875" style="26" customWidth="1"/>
    <col min="3851" max="3851" width="7" style="26" customWidth="1"/>
    <col min="3852" max="3852" width="6.6640625" style="26" customWidth="1"/>
    <col min="3853" max="3853" width="7.33203125" style="26" customWidth="1"/>
    <col min="3854" max="3854" width="6.5546875" style="26" customWidth="1"/>
    <col min="3855" max="3855" width="7.33203125" style="26" customWidth="1"/>
    <col min="3856" max="3856" width="10.44140625" style="26" customWidth="1"/>
    <col min="3857" max="3857" width="13.6640625" style="26" customWidth="1"/>
    <col min="3858" max="4096" width="10.109375" style="26"/>
    <col min="4097" max="4097" width="3.88671875" style="26" customWidth="1"/>
    <col min="4098" max="4098" width="13.109375" style="26" customWidth="1"/>
    <col min="4099" max="4099" width="7.5546875" style="26" customWidth="1"/>
    <col min="4100" max="4100" width="5.109375" style="26" customWidth="1"/>
    <col min="4101" max="4101" width="6.33203125" style="26" customWidth="1"/>
    <col min="4102" max="4102" width="5.33203125" style="26" customWidth="1"/>
    <col min="4103" max="4103" width="0" style="26" hidden="1" customWidth="1"/>
    <col min="4104" max="4104" width="16" style="26" customWidth="1"/>
    <col min="4105" max="4105" width="14.5546875" style="26" customWidth="1"/>
    <col min="4106" max="4106" width="11.5546875" style="26" customWidth="1"/>
    <col min="4107" max="4107" width="7" style="26" customWidth="1"/>
    <col min="4108" max="4108" width="6.6640625" style="26" customWidth="1"/>
    <col min="4109" max="4109" width="7.33203125" style="26" customWidth="1"/>
    <col min="4110" max="4110" width="6.5546875" style="26" customWidth="1"/>
    <col min="4111" max="4111" width="7.33203125" style="26" customWidth="1"/>
    <col min="4112" max="4112" width="10.44140625" style="26" customWidth="1"/>
    <col min="4113" max="4113" width="13.6640625" style="26" customWidth="1"/>
    <col min="4114" max="4352" width="10.109375" style="26"/>
    <col min="4353" max="4353" width="3.88671875" style="26" customWidth="1"/>
    <col min="4354" max="4354" width="13.109375" style="26" customWidth="1"/>
    <col min="4355" max="4355" width="7.5546875" style="26" customWidth="1"/>
    <col min="4356" max="4356" width="5.109375" style="26" customWidth="1"/>
    <col min="4357" max="4357" width="6.33203125" style="26" customWidth="1"/>
    <col min="4358" max="4358" width="5.33203125" style="26" customWidth="1"/>
    <col min="4359" max="4359" width="0" style="26" hidden="1" customWidth="1"/>
    <col min="4360" max="4360" width="16" style="26" customWidth="1"/>
    <col min="4361" max="4361" width="14.5546875" style="26" customWidth="1"/>
    <col min="4362" max="4362" width="11.5546875" style="26" customWidth="1"/>
    <col min="4363" max="4363" width="7" style="26" customWidth="1"/>
    <col min="4364" max="4364" width="6.6640625" style="26" customWidth="1"/>
    <col min="4365" max="4365" width="7.33203125" style="26" customWidth="1"/>
    <col min="4366" max="4366" width="6.5546875" style="26" customWidth="1"/>
    <col min="4367" max="4367" width="7.33203125" style="26" customWidth="1"/>
    <col min="4368" max="4368" width="10.44140625" style="26" customWidth="1"/>
    <col min="4369" max="4369" width="13.6640625" style="26" customWidth="1"/>
    <col min="4370" max="4608" width="10.109375" style="26"/>
    <col min="4609" max="4609" width="3.88671875" style="26" customWidth="1"/>
    <col min="4610" max="4610" width="13.109375" style="26" customWidth="1"/>
    <col min="4611" max="4611" width="7.5546875" style="26" customWidth="1"/>
    <col min="4612" max="4612" width="5.109375" style="26" customWidth="1"/>
    <col min="4613" max="4613" width="6.33203125" style="26" customWidth="1"/>
    <col min="4614" max="4614" width="5.33203125" style="26" customWidth="1"/>
    <col min="4615" max="4615" width="0" style="26" hidden="1" customWidth="1"/>
    <col min="4616" max="4616" width="16" style="26" customWidth="1"/>
    <col min="4617" max="4617" width="14.5546875" style="26" customWidth="1"/>
    <col min="4618" max="4618" width="11.5546875" style="26" customWidth="1"/>
    <col min="4619" max="4619" width="7" style="26" customWidth="1"/>
    <col min="4620" max="4620" width="6.6640625" style="26" customWidth="1"/>
    <col min="4621" max="4621" width="7.33203125" style="26" customWidth="1"/>
    <col min="4622" max="4622" width="6.5546875" style="26" customWidth="1"/>
    <col min="4623" max="4623" width="7.33203125" style="26" customWidth="1"/>
    <col min="4624" max="4624" width="10.44140625" style="26" customWidth="1"/>
    <col min="4625" max="4625" width="13.6640625" style="26" customWidth="1"/>
    <col min="4626" max="4864" width="10.109375" style="26"/>
    <col min="4865" max="4865" width="3.88671875" style="26" customWidth="1"/>
    <col min="4866" max="4866" width="13.109375" style="26" customWidth="1"/>
    <col min="4867" max="4867" width="7.5546875" style="26" customWidth="1"/>
    <col min="4868" max="4868" width="5.109375" style="26" customWidth="1"/>
    <col min="4869" max="4869" width="6.33203125" style="26" customWidth="1"/>
    <col min="4870" max="4870" width="5.33203125" style="26" customWidth="1"/>
    <col min="4871" max="4871" width="0" style="26" hidden="1" customWidth="1"/>
    <col min="4872" max="4872" width="16" style="26" customWidth="1"/>
    <col min="4873" max="4873" width="14.5546875" style="26" customWidth="1"/>
    <col min="4874" max="4874" width="11.5546875" style="26" customWidth="1"/>
    <col min="4875" max="4875" width="7" style="26" customWidth="1"/>
    <col min="4876" max="4876" width="6.6640625" style="26" customWidth="1"/>
    <col min="4877" max="4877" width="7.33203125" style="26" customWidth="1"/>
    <col min="4878" max="4878" width="6.5546875" style="26" customWidth="1"/>
    <col min="4879" max="4879" width="7.33203125" style="26" customWidth="1"/>
    <col min="4880" max="4880" width="10.44140625" style="26" customWidth="1"/>
    <col min="4881" max="4881" width="13.6640625" style="26" customWidth="1"/>
    <col min="4882" max="5120" width="10.109375" style="26"/>
    <col min="5121" max="5121" width="3.88671875" style="26" customWidth="1"/>
    <col min="5122" max="5122" width="13.109375" style="26" customWidth="1"/>
    <col min="5123" max="5123" width="7.5546875" style="26" customWidth="1"/>
    <col min="5124" max="5124" width="5.109375" style="26" customWidth="1"/>
    <col min="5125" max="5125" width="6.33203125" style="26" customWidth="1"/>
    <col min="5126" max="5126" width="5.33203125" style="26" customWidth="1"/>
    <col min="5127" max="5127" width="0" style="26" hidden="1" customWidth="1"/>
    <col min="5128" max="5128" width="16" style="26" customWidth="1"/>
    <col min="5129" max="5129" width="14.5546875" style="26" customWidth="1"/>
    <col min="5130" max="5130" width="11.5546875" style="26" customWidth="1"/>
    <col min="5131" max="5131" width="7" style="26" customWidth="1"/>
    <col min="5132" max="5132" width="6.6640625" style="26" customWidth="1"/>
    <col min="5133" max="5133" width="7.33203125" style="26" customWidth="1"/>
    <col min="5134" max="5134" width="6.5546875" style="26" customWidth="1"/>
    <col min="5135" max="5135" width="7.33203125" style="26" customWidth="1"/>
    <col min="5136" max="5136" width="10.44140625" style="26" customWidth="1"/>
    <col min="5137" max="5137" width="13.6640625" style="26" customWidth="1"/>
    <col min="5138" max="5376" width="10.109375" style="26"/>
    <col min="5377" max="5377" width="3.88671875" style="26" customWidth="1"/>
    <col min="5378" max="5378" width="13.109375" style="26" customWidth="1"/>
    <col min="5379" max="5379" width="7.5546875" style="26" customWidth="1"/>
    <col min="5380" max="5380" width="5.109375" style="26" customWidth="1"/>
    <col min="5381" max="5381" width="6.33203125" style="26" customWidth="1"/>
    <col min="5382" max="5382" width="5.33203125" style="26" customWidth="1"/>
    <col min="5383" max="5383" width="0" style="26" hidden="1" customWidth="1"/>
    <col min="5384" max="5384" width="16" style="26" customWidth="1"/>
    <col min="5385" max="5385" width="14.5546875" style="26" customWidth="1"/>
    <col min="5386" max="5386" width="11.5546875" style="26" customWidth="1"/>
    <col min="5387" max="5387" width="7" style="26" customWidth="1"/>
    <col min="5388" max="5388" width="6.6640625" style="26" customWidth="1"/>
    <col min="5389" max="5389" width="7.33203125" style="26" customWidth="1"/>
    <col min="5390" max="5390" width="6.5546875" style="26" customWidth="1"/>
    <col min="5391" max="5391" width="7.33203125" style="26" customWidth="1"/>
    <col min="5392" max="5392" width="10.44140625" style="26" customWidth="1"/>
    <col min="5393" max="5393" width="13.6640625" style="26" customWidth="1"/>
    <col min="5394" max="5632" width="10.109375" style="26"/>
    <col min="5633" max="5633" width="3.88671875" style="26" customWidth="1"/>
    <col min="5634" max="5634" width="13.109375" style="26" customWidth="1"/>
    <col min="5635" max="5635" width="7.5546875" style="26" customWidth="1"/>
    <col min="5636" max="5636" width="5.109375" style="26" customWidth="1"/>
    <col min="5637" max="5637" width="6.33203125" style="26" customWidth="1"/>
    <col min="5638" max="5638" width="5.33203125" style="26" customWidth="1"/>
    <col min="5639" max="5639" width="0" style="26" hidden="1" customWidth="1"/>
    <col min="5640" max="5640" width="16" style="26" customWidth="1"/>
    <col min="5641" max="5641" width="14.5546875" style="26" customWidth="1"/>
    <col min="5642" max="5642" width="11.5546875" style="26" customWidth="1"/>
    <col min="5643" max="5643" width="7" style="26" customWidth="1"/>
    <col min="5644" max="5644" width="6.6640625" style="26" customWidth="1"/>
    <col min="5645" max="5645" width="7.33203125" style="26" customWidth="1"/>
    <col min="5646" max="5646" width="6.5546875" style="26" customWidth="1"/>
    <col min="5647" max="5647" width="7.33203125" style="26" customWidth="1"/>
    <col min="5648" max="5648" width="10.44140625" style="26" customWidth="1"/>
    <col min="5649" max="5649" width="13.6640625" style="26" customWidth="1"/>
    <col min="5650" max="5888" width="10.109375" style="26"/>
    <col min="5889" max="5889" width="3.88671875" style="26" customWidth="1"/>
    <col min="5890" max="5890" width="13.109375" style="26" customWidth="1"/>
    <col min="5891" max="5891" width="7.5546875" style="26" customWidth="1"/>
    <col min="5892" max="5892" width="5.109375" style="26" customWidth="1"/>
    <col min="5893" max="5893" width="6.33203125" style="26" customWidth="1"/>
    <col min="5894" max="5894" width="5.33203125" style="26" customWidth="1"/>
    <col min="5895" max="5895" width="0" style="26" hidden="1" customWidth="1"/>
    <col min="5896" max="5896" width="16" style="26" customWidth="1"/>
    <col min="5897" max="5897" width="14.5546875" style="26" customWidth="1"/>
    <col min="5898" max="5898" width="11.5546875" style="26" customWidth="1"/>
    <col min="5899" max="5899" width="7" style="26" customWidth="1"/>
    <col min="5900" max="5900" width="6.6640625" style="26" customWidth="1"/>
    <col min="5901" max="5901" width="7.33203125" style="26" customWidth="1"/>
    <col min="5902" max="5902" width="6.5546875" style="26" customWidth="1"/>
    <col min="5903" max="5903" width="7.33203125" style="26" customWidth="1"/>
    <col min="5904" max="5904" width="10.44140625" style="26" customWidth="1"/>
    <col min="5905" max="5905" width="13.6640625" style="26" customWidth="1"/>
    <col min="5906" max="6144" width="10.109375" style="26"/>
    <col min="6145" max="6145" width="3.88671875" style="26" customWidth="1"/>
    <col min="6146" max="6146" width="13.109375" style="26" customWidth="1"/>
    <col min="6147" max="6147" width="7.5546875" style="26" customWidth="1"/>
    <col min="6148" max="6148" width="5.109375" style="26" customWidth="1"/>
    <col min="6149" max="6149" width="6.33203125" style="26" customWidth="1"/>
    <col min="6150" max="6150" width="5.33203125" style="26" customWidth="1"/>
    <col min="6151" max="6151" width="0" style="26" hidden="1" customWidth="1"/>
    <col min="6152" max="6152" width="16" style="26" customWidth="1"/>
    <col min="6153" max="6153" width="14.5546875" style="26" customWidth="1"/>
    <col min="6154" max="6154" width="11.5546875" style="26" customWidth="1"/>
    <col min="6155" max="6155" width="7" style="26" customWidth="1"/>
    <col min="6156" max="6156" width="6.6640625" style="26" customWidth="1"/>
    <col min="6157" max="6157" width="7.33203125" style="26" customWidth="1"/>
    <col min="6158" max="6158" width="6.5546875" style="26" customWidth="1"/>
    <col min="6159" max="6159" width="7.33203125" style="26" customWidth="1"/>
    <col min="6160" max="6160" width="10.44140625" style="26" customWidth="1"/>
    <col min="6161" max="6161" width="13.6640625" style="26" customWidth="1"/>
    <col min="6162" max="6400" width="10.109375" style="26"/>
    <col min="6401" max="6401" width="3.88671875" style="26" customWidth="1"/>
    <col min="6402" max="6402" width="13.109375" style="26" customWidth="1"/>
    <col min="6403" max="6403" width="7.5546875" style="26" customWidth="1"/>
    <col min="6404" max="6404" width="5.109375" style="26" customWidth="1"/>
    <col min="6405" max="6405" width="6.33203125" style="26" customWidth="1"/>
    <col min="6406" max="6406" width="5.33203125" style="26" customWidth="1"/>
    <col min="6407" max="6407" width="0" style="26" hidden="1" customWidth="1"/>
    <col min="6408" max="6408" width="16" style="26" customWidth="1"/>
    <col min="6409" max="6409" width="14.5546875" style="26" customWidth="1"/>
    <col min="6410" max="6410" width="11.5546875" style="26" customWidth="1"/>
    <col min="6411" max="6411" width="7" style="26" customWidth="1"/>
    <col min="6412" max="6412" width="6.6640625" style="26" customWidth="1"/>
    <col min="6413" max="6413" width="7.33203125" style="26" customWidth="1"/>
    <col min="6414" max="6414" width="6.5546875" style="26" customWidth="1"/>
    <col min="6415" max="6415" width="7.33203125" style="26" customWidth="1"/>
    <col min="6416" max="6416" width="10.44140625" style="26" customWidth="1"/>
    <col min="6417" max="6417" width="13.6640625" style="26" customWidth="1"/>
    <col min="6418" max="6656" width="10.109375" style="26"/>
    <col min="6657" max="6657" width="3.88671875" style="26" customWidth="1"/>
    <col min="6658" max="6658" width="13.109375" style="26" customWidth="1"/>
    <col min="6659" max="6659" width="7.5546875" style="26" customWidth="1"/>
    <col min="6660" max="6660" width="5.109375" style="26" customWidth="1"/>
    <col min="6661" max="6661" width="6.33203125" style="26" customWidth="1"/>
    <col min="6662" max="6662" width="5.33203125" style="26" customWidth="1"/>
    <col min="6663" max="6663" width="0" style="26" hidden="1" customWidth="1"/>
    <col min="6664" max="6664" width="16" style="26" customWidth="1"/>
    <col min="6665" max="6665" width="14.5546875" style="26" customWidth="1"/>
    <col min="6666" max="6666" width="11.5546875" style="26" customWidth="1"/>
    <col min="6667" max="6667" width="7" style="26" customWidth="1"/>
    <col min="6668" max="6668" width="6.6640625" style="26" customWidth="1"/>
    <col min="6669" max="6669" width="7.33203125" style="26" customWidth="1"/>
    <col min="6670" max="6670" width="6.5546875" style="26" customWidth="1"/>
    <col min="6671" max="6671" width="7.33203125" style="26" customWidth="1"/>
    <col min="6672" max="6672" width="10.44140625" style="26" customWidth="1"/>
    <col min="6673" max="6673" width="13.6640625" style="26" customWidth="1"/>
    <col min="6674" max="6912" width="10.109375" style="26"/>
    <col min="6913" max="6913" width="3.88671875" style="26" customWidth="1"/>
    <col min="6914" max="6914" width="13.109375" style="26" customWidth="1"/>
    <col min="6915" max="6915" width="7.5546875" style="26" customWidth="1"/>
    <col min="6916" max="6916" width="5.109375" style="26" customWidth="1"/>
    <col min="6917" max="6917" width="6.33203125" style="26" customWidth="1"/>
    <col min="6918" max="6918" width="5.33203125" style="26" customWidth="1"/>
    <col min="6919" max="6919" width="0" style="26" hidden="1" customWidth="1"/>
    <col min="6920" max="6920" width="16" style="26" customWidth="1"/>
    <col min="6921" max="6921" width="14.5546875" style="26" customWidth="1"/>
    <col min="6922" max="6922" width="11.5546875" style="26" customWidth="1"/>
    <col min="6923" max="6923" width="7" style="26" customWidth="1"/>
    <col min="6924" max="6924" width="6.6640625" style="26" customWidth="1"/>
    <col min="6925" max="6925" width="7.33203125" style="26" customWidth="1"/>
    <col min="6926" max="6926" width="6.5546875" style="26" customWidth="1"/>
    <col min="6927" max="6927" width="7.33203125" style="26" customWidth="1"/>
    <col min="6928" max="6928" width="10.44140625" style="26" customWidth="1"/>
    <col min="6929" max="6929" width="13.6640625" style="26" customWidth="1"/>
    <col min="6930" max="7168" width="10.109375" style="26"/>
    <col min="7169" max="7169" width="3.88671875" style="26" customWidth="1"/>
    <col min="7170" max="7170" width="13.109375" style="26" customWidth="1"/>
    <col min="7171" max="7171" width="7.5546875" style="26" customWidth="1"/>
    <col min="7172" max="7172" width="5.109375" style="26" customWidth="1"/>
    <col min="7173" max="7173" width="6.33203125" style="26" customWidth="1"/>
    <col min="7174" max="7174" width="5.33203125" style="26" customWidth="1"/>
    <col min="7175" max="7175" width="0" style="26" hidden="1" customWidth="1"/>
    <col min="7176" max="7176" width="16" style="26" customWidth="1"/>
    <col min="7177" max="7177" width="14.5546875" style="26" customWidth="1"/>
    <col min="7178" max="7178" width="11.5546875" style="26" customWidth="1"/>
    <col min="7179" max="7179" width="7" style="26" customWidth="1"/>
    <col min="7180" max="7180" width="6.6640625" style="26" customWidth="1"/>
    <col min="7181" max="7181" width="7.33203125" style="26" customWidth="1"/>
    <col min="7182" max="7182" width="6.5546875" style="26" customWidth="1"/>
    <col min="7183" max="7183" width="7.33203125" style="26" customWidth="1"/>
    <col min="7184" max="7184" width="10.44140625" style="26" customWidth="1"/>
    <col min="7185" max="7185" width="13.6640625" style="26" customWidth="1"/>
    <col min="7186" max="7424" width="10.109375" style="26"/>
    <col min="7425" max="7425" width="3.88671875" style="26" customWidth="1"/>
    <col min="7426" max="7426" width="13.109375" style="26" customWidth="1"/>
    <col min="7427" max="7427" width="7.5546875" style="26" customWidth="1"/>
    <col min="7428" max="7428" width="5.109375" style="26" customWidth="1"/>
    <col min="7429" max="7429" width="6.33203125" style="26" customWidth="1"/>
    <col min="7430" max="7430" width="5.33203125" style="26" customWidth="1"/>
    <col min="7431" max="7431" width="0" style="26" hidden="1" customWidth="1"/>
    <col min="7432" max="7432" width="16" style="26" customWidth="1"/>
    <col min="7433" max="7433" width="14.5546875" style="26" customWidth="1"/>
    <col min="7434" max="7434" width="11.5546875" style="26" customWidth="1"/>
    <col min="7435" max="7435" width="7" style="26" customWidth="1"/>
    <col min="7436" max="7436" width="6.6640625" style="26" customWidth="1"/>
    <col min="7437" max="7437" width="7.33203125" style="26" customWidth="1"/>
    <col min="7438" max="7438" width="6.5546875" style="26" customWidth="1"/>
    <col min="7439" max="7439" width="7.33203125" style="26" customWidth="1"/>
    <col min="7440" max="7440" width="10.44140625" style="26" customWidth="1"/>
    <col min="7441" max="7441" width="13.6640625" style="26" customWidth="1"/>
    <col min="7442" max="7680" width="10.109375" style="26"/>
    <col min="7681" max="7681" width="3.88671875" style="26" customWidth="1"/>
    <col min="7682" max="7682" width="13.109375" style="26" customWidth="1"/>
    <col min="7683" max="7683" width="7.5546875" style="26" customWidth="1"/>
    <col min="7684" max="7684" width="5.109375" style="26" customWidth="1"/>
    <col min="7685" max="7685" width="6.33203125" style="26" customWidth="1"/>
    <col min="7686" max="7686" width="5.33203125" style="26" customWidth="1"/>
    <col min="7687" max="7687" width="0" style="26" hidden="1" customWidth="1"/>
    <col min="7688" max="7688" width="16" style="26" customWidth="1"/>
    <col min="7689" max="7689" width="14.5546875" style="26" customWidth="1"/>
    <col min="7690" max="7690" width="11.5546875" style="26" customWidth="1"/>
    <col min="7691" max="7691" width="7" style="26" customWidth="1"/>
    <col min="7692" max="7692" width="6.6640625" style="26" customWidth="1"/>
    <col min="7693" max="7693" width="7.33203125" style="26" customWidth="1"/>
    <col min="7694" max="7694" width="6.5546875" style="26" customWidth="1"/>
    <col min="7695" max="7695" width="7.33203125" style="26" customWidth="1"/>
    <col min="7696" max="7696" width="10.44140625" style="26" customWidth="1"/>
    <col min="7697" max="7697" width="13.6640625" style="26" customWidth="1"/>
    <col min="7698" max="7936" width="10.109375" style="26"/>
    <col min="7937" max="7937" width="3.88671875" style="26" customWidth="1"/>
    <col min="7938" max="7938" width="13.109375" style="26" customWidth="1"/>
    <col min="7939" max="7939" width="7.5546875" style="26" customWidth="1"/>
    <col min="7940" max="7940" width="5.109375" style="26" customWidth="1"/>
    <col min="7941" max="7941" width="6.33203125" style="26" customWidth="1"/>
    <col min="7942" max="7942" width="5.33203125" style="26" customWidth="1"/>
    <col min="7943" max="7943" width="0" style="26" hidden="1" customWidth="1"/>
    <col min="7944" max="7944" width="16" style="26" customWidth="1"/>
    <col min="7945" max="7945" width="14.5546875" style="26" customWidth="1"/>
    <col min="7946" max="7946" width="11.5546875" style="26" customWidth="1"/>
    <col min="7947" max="7947" width="7" style="26" customWidth="1"/>
    <col min="7948" max="7948" width="6.6640625" style="26" customWidth="1"/>
    <col min="7949" max="7949" width="7.33203125" style="26" customWidth="1"/>
    <col min="7950" max="7950" width="6.5546875" style="26" customWidth="1"/>
    <col min="7951" max="7951" width="7.33203125" style="26" customWidth="1"/>
    <col min="7952" max="7952" width="10.44140625" style="26" customWidth="1"/>
    <col min="7953" max="7953" width="13.6640625" style="26" customWidth="1"/>
    <col min="7954" max="8192" width="10.109375" style="26"/>
    <col min="8193" max="8193" width="3.88671875" style="26" customWidth="1"/>
    <col min="8194" max="8194" width="13.109375" style="26" customWidth="1"/>
    <col min="8195" max="8195" width="7.5546875" style="26" customWidth="1"/>
    <col min="8196" max="8196" width="5.109375" style="26" customWidth="1"/>
    <col min="8197" max="8197" width="6.33203125" style="26" customWidth="1"/>
    <col min="8198" max="8198" width="5.33203125" style="26" customWidth="1"/>
    <col min="8199" max="8199" width="0" style="26" hidden="1" customWidth="1"/>
    <col min="8200" max="8200" width="16" style="26" customWidth="1"/>
    <col min="8201" max="8201" width="14.5546875" style="26" customWidth="1"/>
    <col min="8202" max="8202" width="11.5546875" style="26" customWidth="1"/>
    <col min="8203" max="8203" width="7" style="26" customWidth="1"/>
    <col min="8204" max="8204" width="6.6640625" style="26" customWidth="1"/>
    <col min="8205" max="8205" width="7.33203125" style="26" customWidth="1"/>
    <col min="8206" max="8206" width="6.5546875" style="26" customWidth="1"/>
    <col min="8207" max="8207" width="7.33203125" style="26" customWidth="1"/>
    <col min="8208" max="8208" width="10.44140625" style="26" customWidth="1"/>
    <col min="8209" max="8209" width="13.6640625" style="26" customWidth="1"/>
    <col min="8210" max="8448" width="10.109375" style="26"/>
    <col min="8449" max="8449" width="3.88671875" style="26" customWidth="1"/>
    <col min="8450" max="8450" width="13.109375" style="26" customWidth="1"/>
    <col min="8451" max="8451" width="7.5546875" style="26" customWidth="1"/>
    <col min="8452" max="8452" width="5.109375" style="26" customWidth="1"/>
    <col min="8453" max="8453" width="6.33203125" style="26" customWidth="1"/>
    <col min="8454" max="8454" width="5.33203125" style="26" customWidth="1"/>
    <col min="8455" max="8455" width="0" style="26" hidden="1" customWidth="1"/>
    <col min="8456" max="8456" width="16" style="26" customWidth="1"/>
    <col min="8457" max="8457" width="14.5546875" style="26" customWidth="1"/>
    <col min="8458" max="8458" width="11.5546875" style="26" customWidth="1"/>
    <col min="8459" max="8459" width="7" style="26" customWidth="1"/>
    <col min="8460" max="8460" width="6.6640625" style="26" customWidth="1"/>
    <col min="8461" max="8461" width="7.33203125" style="26" customWidth="1"/>
    <col min="8462" max="8462" width="6.5546875" style="26" customWidth="1"/>
    <col min="8463" max="8463" width="7.33203125" style="26" customWidth="1"/>
    <col min="8464" max="8464" width="10.44140625" style="26" customWidth="1"/>
    <col min="8465" max="8465" width="13.6640625" style="26" customWidth="1"/>
    <col min="8466" max="8704" width="10.109375" style="26"/>
    <col min="8705" max="8705" width="3.88671875" style="26" customWidth="1"/>
    <col min="8706" max="8706" width="13.109375" style="26" customWidth="1"/>
    <col min="8707" max="8707" width="7.5546875" style="26" customWidth="1"/>
    <col min="8708" max="8708" width="5.109375" style="26" customWidth="1"/>
    <col min="8709" max="8709" width="6.33203125" style="26" customWidth="1"/>
    <col min="8710" max="8710" width="5.33203125" style="26" customWidth="1"/>
    <col min="8711" max="8711" width="0" style="26" hidden="1" customWidth="1"/>
    <col min="8712" max="8712" width="16" style="26" customWidth="1"/>
    <col min="8713" max="8713" width="14.5546875" style="26" customWidth="1"/>
    <col min="8714" max="8714" width="11.5546875" style="26" customWidth="1"/>
    <col min="8715" max="8715" width="7" style="26" customWidth="1"/>
    <col min="8716" max="8716" width="6.6640625" style="26" customWidth="1"/>
    <col min="8717" max="8717" width="7.33203125" style="26" customWidth="1"/>
    <col min="8718" max="8718" width="6.5546875" style="26" customWidth="1"/>
    <col min="8719" max="8719" width="7.33203125" style="26" customWidth="1"/>
    <col min="8720" max="8720" width="10.44140625" style="26" customWidth="1"/>
    <col min="8721" max="8721" width="13.6640625" style="26" customWidth="1"/>
    <col min="8722" max="8960" width="10.109375" style="26"/>
    <col min="8961" max="8961" width="3.88671875" style="26" customWidth="1"/>
    <col min="8962" max="8962" width="13.109375" style="26" customWidth="1"/>
    <col min="8963" max="8963" width="7.5546875" style="26" customWidth="1"/>
    <col min="8964" max="8964" width="5.109375" style="26" customWidth="1"/>
    <col min="8965" max="8965" width="6.33203125" style="26" customWidth="1"/>
    <col min="8966" max="8966" width="5.33203125" style="26" customWidth="1"/>
    <col min="8967" max="8967" width="0" style="26" hidden="1" customWidth="1"/>
    <col min="8968" max="8968" width="16" style="26" customWidth="1"/>
    <col min="8969" max="8969" width="14.5546875" style="26" customWidth="1"/>
    <col min="8970" max="8970" width="11.5546875" style="26" customWidth="1"/>
    <col min="8971" max="8971" width="7" style="26" customWidth="1"/>
    <col min="8972" max="8972" width="6.6640625" style="26" customWidth="1"/>
    <col min="8973" max="8973" width="7.33203125" style="26" customWidth="1"/>
    <col min="8974" max="8974" width="6.5546875" style="26" customWidth="1"/>
    <col min="8975" max="8975" width="7.33203125" style="26" customWidth="1"/>
    <col min="8976" max="8976" width="10.44140625" style="26" customWidth="1"/>
    <col min="8977" max="8977" width="13.6640625" style="26" customWidth="1"/>
    <col min="8978" max="9216" width="10.109375" style="26"/>
    <col min="9217" max="9217" width="3.88671875" style="26" customWidth="1"/>
    <col min="9218" max="9218" width="13.109375" style="26" customWidth="1"/>
    <col min="9219" max="9219" width="7.5546875" style="26" customWidth="1"/>
    <col min="9220" max="9220" width="5.109375" style="26" customWidth="1"/>
    <col min="9221" max="9221" width="6.33203125" style="26" customWidth="1"/>
    <col min="9222" max="9222" width="5.33203125" style="26" customWidth="1"/>
    <col min="9223" max="9223" width="0" style="26" hidden="1" customWidth="1"/>
    <col min="9224" max="9224" width="16" style="26" customWidth="1"/>
    <col min="9225" max="9225" width="14.5546875" style="26" customWidth="1"/>
    <col min="9226" max="9226" width="11.5546875" style="26" customWidth="1"/>
    <col min="9227" max="9227" width="7" style="26" customWidth="1"/>
    <col min="9228" max="9228" width="6.6640625" style="26" customWidth="1"/>
    <col min="9229" max="9229" width="7.33203125" style="26" customWidth="1"/>
    <col min="9230" max="9230" width="6.5546875" style="26" customWidth="1"/>
    <col min="9231" max="9231" width="7.33203125" style="26" customWidth="1"/>
    <col min="9232" max="9232" width="10.44140625" style="26" customWidth="1"/>
    <col min="9233" max="9233" width="13.6640625" style="26" customWidth="1"/>
    <col min="9234" max="9472" width="10.109375" style="26"/>
    <col min="9473" max="9473" width="3.88671875" style="26" customWidth="1"/>
    <col min="9474" max="9474" width="13.109375" style="26" customWidth="1"/>
    <col min="9475" max="9475" width="7.5546875" style="26" customWidth="1"/>
    <col min="9476" max="9476" width="5.109375" style="26" customWidth="1"/>
    <col min="9477" max="9477" width="6.33203125" style="26" customWidth="1"/>
    <col min="9478" max="9478" width="5.33203125" style="26" customWidth="1"/>
    <col min="9479" max="9479" width="0" style="26" hidden="1" customWidth="1"/>
    <col min="9480" max="9480" width="16" style="26" customWidth="1"/>
    <col min="9481" max="9481" width="14.5546875" style="26" customWidth="1"/>
    <col min="9482" max="9482" width="11.5546875" style="26" customWidth="1"/>
    <col min="9483" max="9483" width="7" style="26" customWidth="1"/>
    <col min="9484" max="9484" width="6.6640625" style="26" customWidth="1"/>
    <col min="9485" max="9485" width="7.33203125" style="26" customWidth="1"/>
    <col min="9486" max="9486" width="6.5546875" style="26" customWidth="1"/>
    <col min="9487" max="9487" width="7.33203125" style="26" customWidth="1"/>
    <col min="9488" max="9488" width="10.44140625" style="26" customWidth="1"/>
    <col min="9489" max="9489" width="13.6640625" style="26" customWidth="1"/>
    <col min="9490" max="9728" width="10.109375" style="26"/>
    <col min="9729" max="9729" width="3.88671875" style="26" customWidth="1"/>
    <col min="9730" max="9730" width="13.109375" style="26" customWidth="1"/>
    <col min="9731" max="9731" width="7.5546875" style="26" customWidth="1"/>
    <col min="9732" max="9732" width="5.109375" style="26" customWidth="1"/>
    <col min="9733" max="9733" width="6.33203125" style="26" customWidth="1"/>
    <col min="9734" max="9734" width="5.33203125" style="26" customWidth="1"/>
    <col min="9735" max="9735" width="0" style="26" hidden="1" customWidth="1"/>
    <col min="9736" max="9736" width="16" style="26" customWidth="1"/>
    <col min="9737" max="9737" width="14.5546875" style="26" customWidth="1"/>
    <col min="9738" max="9738" width="11.5546875" style="26" customWidth="1"/>
    <col min="9739" max="9739" width="7" style="26" customWidth="1"/>
    <col min="9740" max="9740" width="6.6640625" style="26" customWidth="1"/>
    <col min="9741" max="9741" width="7.33203125" style="26" customWidth="1"/>
    <col min="9742" max="9742" width="6.5546875" style="26" customWidth="1"/>
    <col min="9743" max="9743" width="7.33203125" style="26" customWidth="1"/>
    <col min="9744" max="9744" width="10.44140625" style="26" customWidth="1"/>
    <col min="9745" max="9745" width="13.6640625" style="26" customWidth="1"/>
    <col min="9746" max="9984" width="10.109375" style="26"/>
    <col min="9985" max="9985" width="3.88671875" style="26" customWidth="1"/>
    <col min="9986" max="9986" width="13.109375" style="26" customWidth="1"/>
    <col min="9987" max="9987" width="7.5546875" style="26" customWidth="1"/>
    <col min="9988" max="9988" width="5.109375" style="26" customWidth="1"/>
    <col min="9989" max="9989" width="6.33203125" style="26" customWidth="1"/>
    <col min="9990" max="9990" width="5.33203125" style="26" customWidth="1"/>
    <col min="9991" max="9991" width="0" style="26" hidden="1" customWidth="1"/>
    <col min="9992" max="9992" width="16" style="26" customWidth="1"/>
    <col min="9993" max="9993" width="14.5546875" style="26" customWidth="1"/>
    <col min="9994" max="9994" width="11.5546875" style="26" customWidth="1"/>
    <col min="9995" max="9995" width="7" style="26" customWidth="1"/>
    <col min="9996" max="9996" width="6.6640625" style="26" customWidth="1"/>
    <col min="9997" max="9997" width="7.33203125" style="26" customWidth="1"/>
    <col min="9998" max="9998" width="6.5546875" style="26" customWidth="1"/>
    <col min="9999" max="9999" width="7.33203125" style="26" customWidth="1"/>
    <col min="10000" max="10000" width="10.44140625" style="26" customWidth="1"/>
    <col min="10001" max="10001" width="13.6640625" style="26" customWidth="1"/>
    <col min="10002" max="10240" width="10.109375" style="26"/>
    <col min="10241" max="10241" width="3.88671875" style="26" customWidth="1"/>
    <col min="10242" max="10242" width="13.109375" style="26" customWidth="1"/>
    <col min="10243" max="10243" width="7.5546875" style="26" customWidth="1"/>
    <col min="10244" max="10244" width="5.109375" style="26" customWidth="1"/>
    <col min="10245" max="10245" width="6.33203125" style="26" customWidth="1"/>
    <col min="10246" max="10246" width="5.33203125" style="26" customWidth="1"/>
    <col min="10247" max="10247" width="0" style="26" hidden="1" customWidth="1"/>
    <col min="10248" max="10248" width="16" style="26" customWidth="1"/>
    <col min="10249" max="10249" width="14.5546875" style="26" customWidth="1"/>
    <col min="10250" max="10250" width="11.5546875" style="26" customWidth="1"/>
    <col min="10251" max="10251" width="7" style="26" customWidth="1"/>
    <col min="10252" max="10252" width="6.6640625" style="26" customWidth="1"/>
    <col min="10253" max="10253" width="7.33203125" style="26" customWidth="1"/>
    <col min="10254" max="10254" width="6.5546875" style="26" customWidth="1"/>
    <col min="10255" max="10255" width="7.33203125" style="26" customWidth="1"/>
    <col min="10256" max="10256" width="10.44140625" style="26" customWidth="1"/>
    <col min="10257" max="10257" width="13.6640625" style="26" customWidth="1"/>
    <col min="10258" max="10496" width="10.109375" style="26"/>
    <col min="10497" max="10497" width="3.88671875" style="26" customWidth="1"/>
    <col min="10498" max="10498" width="13.109375" style="26" customWidth="1"/>
    <col min="10499" max="10499" width="7.5546875" style="26" customWidth="1"/>
    <col min="10500" max="10500" width="5.109375" style="26" customWidth="1"/>
    <col min="10501" max="10501" width="6.33203125" style="26" customWidth="1"/>
    <col min="10502" max="10502" width="5.33203125" style="26" customWidth="1"/>
    <col min="10503" max="10503" width="0" style="26" hidden="1" customWidth="1"/>
    <col min="10504" max="10504" width="16" style="26" customWidth="1"/>
    <col min="10505" max="10505" width="14.5546875" style="26" customWidth="1"/>
    <col min="10506" max="10506" width="11.5546875" style="26" customWidth="1"/>
    <col min="10507" max="10507" width="7" style="26" customWidth="1"/>
    <col min="10508" max="10508" width="6.6640625" style="26" customWidth="1"/>
    <col min="10509" max="10509" width="7.33203125" style="26" customWidth="1"/>
    <col min="10510" max="10510" width="6.5546875" style="26" customWidth="1"/>
    <col min="10511" max="10511" width="7.33203125" style="26" customWidth="1"/>
    <col min="10512" max="10512" width="10.44140625" style="26" customWidth="1"/>
    <col min="10513" max="10513" width="13.6640625" style="26" customWidth="1"/>
    <col min="10514" max="10752" width="10.109375" style="26"/>
    <col min="10753" max="10753" width="3.88671875" style="26" customWidth="1"/>
    <col min="10754" max="10754" width="13.109375" style="26" customWidth="1"/>
    <col min="10755" max="10755" width="7.5546875" style="26" customWidth="1"/>
    <col min="10756" max="10756" width="5.109375" style="26" customWidth="1"/>
    <col min="10757" max="10757" width="6.33203125" style="26" customWidth="1"/>
    <col min="10758" max="10758" width="5.33203125" style="26" customWidth="1"/>
    <col min="10759" max="10759" width="0" style="26" hidden="1" customWidth="1"/>
    <col min="10760" max="10760" width="16" style="26" customWidth="1"/>
    <col min="10761" max="10761" width="14.5546875" style="26" customWidth="1"/>
    <col min="10762" max="10762" width="11.5546875" style="26" customWidth="1"/>
    <col min="10763" max="10763" width="7" style="26" customWidth="1"/>
    <col min="10764" max="10764" width="6.6640625" style="26" customWidth="1"/>
    <col min="10765" max="10765" width="7.33203125" style="26" customWidth="1"/>
    <col min="10766" max="10766" width="6.5546875" style="26" customWidth="1"/>
    <col min="10767" max="10767" width="7.33203125" style="26" customWidth="1"/>
    <col min="10768" max="10768" width="10.44140625" style="26" customWidth="1"/>
    <col min="10769" max="10769" width="13.6640625" style="26" customWidth="1"/>
    <col min="10770" max="11008" width="10.109375" style="26"/>
    <col min="11009" max="11009" width="3.88671875" style="26" customWidth="1"/>
    <col min="11010" max="11010" width="13.109375" style="26" customWidth="1"/>
    <col min="11011" max="11011" width="7.5546875" style="26" customWidth="1"/>
    <col min="11012" max="11012" width="5.109375" style="26" customWidth="1"/>
    <col min="11013" max="11013" width="6.33203125" style="26" customWidth="1"/>
    <col min="11014" max="11014" width="5.33203125" style="26" customWidth="1"/>
    <col min="11015" max="11015" width="0" style="26" hidden="1" customWidth="1"/>
    <col min="11016" max="11016" width="16" style="26" customWidth="1"/>
    <col min="11017" max="11017" width="14.5546875" style="26" customWidth="1"/>
    <col min="11018" max="11018" width="11.5546875" style="26" customWidth="1"/>
    <col min="11019" max="11019" width="7" style="26" customWidth="1"/>
    <col min="11020" max="11020" width="6.6640625" style="26" customWidth="1"/>
    <col min="11021" max="11021" width="7.33203125" style="26" customWidth="1"/>
    <col min="11022" max="11022" width="6.5546875" style="26" customWidth="1"/>
    <col min="11023" max="11023" width="7.33203125" style="26" customWidth="1"/>
    <col min="11024" max="11024" width="10.44140625" style="26" customWidth="1"/>
    <col min="11025" max="11025" width="13.6640625" style="26" customWidth="1"/>
    <col min="11026" max="11264" width="10.109375" style="26"/>
    <col min="11265" max="11265" width="3.88671875" style="26" customWidth="1"/>
    <col min="11266" max="11266" width="13.109375" style="26" customWidth="1"/>
    <col min="11267" max="11267" width="7.5546875" style="26" customWidth="1"/>
    <col min="11268" max="11268" width="5.109375" style="26" customWidth="1"/>
    <col min="11269" max="11269" width="6.33203125" style="26" customWidth="1"/>
    <col min="11270" max="11270" width="5.33203125" style="26" customWidth="1"/>
    <col min="11271" max="11271" width="0" style="26" hidden="1" customWidth="1"/>
    <col min="11272" max="11272" width="16" style="26" customWidth="1"/>
    <col min="11273" max="11273" width="14.5546875" style="26" customWidth="1"/>
    <col min="11274" max="11274" width="11.5546875" style="26" customWidth="1"/>
    <col min="11275" max="11275" width="7" style="26" customWidth="1"/>
    <col min="11276" max="11276" width="6.6640625" style="26" customWidth="1"/>
    <col min="11277" max="11277" width="7.33203125" style="26" customWidth="1"/>
    <col min="11278" max="11278" width="6.5546875" style="26" customWidth="1"/>
    <col min="11279" max="11279" width="7.33203125" style="26" customWidth="1"/>
    <col min="11280" max="11280" width="10.44140625" style="26" customWidth="1"/>
    <col min="11281" max="11281" width="13.6640625" style="26" customWidth="1"/>
    <col min="11282" max="11520" width="10.109375" style="26"/>
    <col min="11521" max="11521" width="3.88671875" style="26" customWidth="1"/>
    <col min="11522" max="11522" width="13.109375" style="26" customWidth="1"/>
    <col min="11523" max="11523" width="7.5546875" style="26" customWidth="1"/>
    <col min="11524" max="11524" width="5.109375" style="26" customWidth="1"/>
    <col min="11525" max="11525" width="6.33203125" style="26" customWidth="1"/>
    <col min="11526" max="11526" width="5.33203125" style="26" customWidth="1"/>
    <col min="11527" max="11527" width="0" style="26" hidden="1" customWidth="1"/>
    <col min="11528" max="11528" width="16" style="26" customWidth="1"/>
    <col min="11529" max="11529" width="14.5546875" style="26" customWidth="1"/>
    <col min="11530" max="11530" width="11.5546875" style="26" customWidth="1"/>
    <col min="11531" max="11531" width="7" style="26" customWidth="1"/>
    <col min="11532" max="11532" width="6.6640625" style="26" customWidth="1"/>
    <col min="11533" max="11533" width="7.33203125" style="26" customWidth="1"/>
    <col min="11534" max="11534" width="6.5546875" style="26" customWidth="1"/>
    <col min="11535" max="11535" width="7.33203125" style="26" customWidth="1"/>
    <col min="11536" max="11536" width="10.44140625" style="26" customWidth="1"/>
    <col min="11537" max="11537" width="13.6640625" style="26" customWidth="1"/>
    <col min="11538" max="11776" width="10.109375" style="26"/>
    <col min="11777" max="11777" width="3.88671875" style="26" customWidth="1"/>
    <col min="11778" max="11778" width="13.109375" style="26" customWidth="1"/>
    <col min="11779" max="11779" width="7.5546875" style="26" customWidth="1"/>
    <col min="11780" max="11780" width="5.109375" style="26" customWidth="1"/>
    <col min="11781" max="11781" width="6.33203125" style="26" customWidth="1"/>
    <col min="11782" max="11782" width="5.33203125" style="26" customWidth="1"/>
    <col min="11783" max="11783" width="0" style="26" hidden="1" customWidth="1"/>
    <col min="11784" max="11784" width="16" style="26" customWidth="1"/>
    <col min="11785" max="11785" width="14.5546875" style="26" customWidth="1"/>
    <col min="11786" max="11786" width="11.5546875" style="26" customWidth="1"/>
    <col min="11787" max="11787" width="7" style="26" customWidth="1"/>
    <col min="11788" max="11788" width="6.6640625" style="26" customWidth="1"/>
    <col min="11789" max="11789" width="7.33203125" style="26" customWidth="1"/>
    <col min="11790" max="11790" width="6.5546875" style="26" customWidth="1"/>
    <col min="11791" max="11791" width="7.33203125" style="26" customWidth="1"/>
    <col min="11792" max="11792" width="10.44140625" style="26" customWidth="1"/>
    <col min="11793" max="11793" width="13.6640625" style="26" customWidth="1"/>
    <col min="11794" max="12032" width="10.109375" style="26"/>
    <col min="12033" max="12033" width="3.88671875" style="26" customWidth="1"/>
    <col min="12034" max="12034" width="13.109375" style="26" customWidth="1"/>
    <col min="12035" max="12035" width="7.5546875" style="26" customWidth="1"/>
    <col min="12036" max="12036" width="5.109375" style="26" customWidth="1"/>
    <col min="12037" max="12037" width="6.33203125" style="26" customWidth="1"/>
    <col min="12038" max="12038" width="5.33203125" style="26" customWidth="1"/>
    <col min="12039" max="12039" width="0" style="26" hidden="1" customWidth="1"/>
    <col min="12040" max="12040" width="16" style="26" customWidth="1"/>
    <col min="12041" max="12041" width="14.5546875" style="26" customWidth="1"/>
    <col min="12042" max="12042" width="11.5546875" style="26" customWidth="1"/>
    <col min="12043" max="12043" width="7" style="26" customWidth="1"/>
    <col min="12044" max="12044" width="6.6640625" style="26" customWidth="1"/>
    <col min="12045" max="12045" width="7.33203125" style="26" customWidth="1"/>
    <col min="12046" max="12046" width="6.5546875" style="26" customWidth="1"/>
    <col min="12047" max="12047" width="7.33203125" style="26" customWidth="1"/>
    <col min="12048" max="12048" width="10.44140625" style="26" customWidth="1"/>
    <col min="12049" max="12049" width="13.6640625" style="26" customWidth="1"/>
    <col min="12050" max="12288" width="10.109375" style="26"/>
    <col min="12289" max="12289" width="3.88671875" style="26" customWidth="1"/>
    <col min="12290" max="12290" width="13.109375" style="26" customWidth="1"/>
    <col min="12291" max="12291" width="7.5546875" style="26" customWidth="1"/>
    <col min="12292" max="12292" width="5.109375" style="26" customWidth="1"/>
    <col min="12293" max="12293" width="6.33203125" style="26" customWidth="1"/>
    <col min="12294" max="12294" width="5.33203125" style="26" customWidth="1"/>
    <col min="12295" max="12295" width="0" style="26" hidden="1" customWidth="1"/>
    <col min="12296" max="12296" width="16" style="26" customWidth="1"/>
    <col min="12297" max="12297" width="14.5546875" style="26" customWidth="1"/>
    <col min="12298" max="12298" width="11.5546875" style="26" customWidth="1"/>
    <col min="12299" max="12299" width="7" style="26" customWidth="1"/>
    <col min="12300" max="12300" width="6.6640625" style="26" customWidth="1"/>
    <col min="12301" max="12301" width="7.33203125" style="26" customWidth="1"/>
    <col min="12302" max="12302" width="6.5546875" style="26" customWidth="1"/>
    <col min="12303" max="12303" width="7.33203125" style="26" customWidth="1"/>
    <col min="12304" max="12304" width="10.44140625" style="26" customWidth="1"/>
    <col min="12305" max="12305" width="13.6640625" style="26" customWidth="1"/>
    <col min="12306" max="12544" width="10.109375" style="26"/>
    <col min="12545" max="12545" width="3.88671875" style="26" customWidth="1"/>
    <col min="12546" max="12546" width="13.109375" style="26" customWidth="1"/>
    <col min="12547" max="12547" width="7.5546875" style="26" customWidth="1"/>
    <col min="12548" max="12548" width="5.109375" style="26" customWidth="1"/>
    <col min="12549" max="12549" width="6.33203125" style="26" customWidth="1"/>
    <col min="12550" max="12550" width="5.33203125" style="26" customWidth="1"/>
    <col min="12551" max="12551" width="0" style="26" hidden="1" customWidth="1"/>
    <col min="12552" max="12552" width="16" style="26" customWidth="1"/>
    <col min="12553" max="12553" width="14.5546875" style="26" customWidth="1"/>
    <col min="12554" max="12554" width="11.5546875" style="26" customWidth="1"/>
    <col min="12555" max="12555" width="7" style="26" customWidth="1"/>
    <col min="12556" max="12556" width="6.6640625" style="26" customWidth="1"/>
    <col min="12557" max="12557" width="7.33203125" style="26" customWidth="1"/>
    <col min="12558" max="12558" width="6.5546875" style="26" customWidth="1"/>
    <col min="12559" max="12559" width="7.33203125" style="26" customWidth="1"/>
    <col min="12560" max="12560" width="10.44140625" style="26" customWidth="1"/>
    <col min="12561" max="12561" width="13.6640625" style="26" customWidth="1"/>
    <col min="12562" max="12800" width="10.109375" style="26"/>
    <col min="12801" max="12801" width="3.88671875" style="26" customWidth="1"/>
    <col min="12802" max="12802" width="13.109375" style="26" customWidth="1"/>
    <col min="12803" max="12803" width="7.5546875" style="26" customWidth="1"/>
    <col min="12804" max="12804" width="5.109375" style="26" customWidth="1"/>
    <col min="12805" max="12805" width="6.33203125" style="26" customWidth="1"/>
    <col min="12806" max="12806" width="5.33203125" style="26" customWidth="1"/>
    <col min="12807" max="12807" width="0" style="26" hidden="1" customWidth="1"/>
    <col min="12808" max="12808" width="16" style="26" customWidth="1"/>
    <col min="12809" max="12809" width="14.5546875" style="26" customWidth="1"/>
    <col min="12810" max="12810" width="11.5546875" style="26" customWidth="1"/>
    <col min="12811" max="12811" width="7" style="26" customWidth="1"/>
    <col min="12812" max="12812" width="6.6640625" style="26" customWidth="1"/>
    <col min="12813" max="12813" width="7.33203125" style="26" customWidth="1"/>
    <col min="12814" max="12814" width="6.5546875" style="26" customWidth="1"/>
    <col min="12815" max="12815" width="7.33203125" style="26" customWidth="1"/>
    <col min="12816" max="12816" width="10.44140625" style="26" customWidth="1"/>
    <col min="12817" max="12817" width="13.6640625" style="26" customWidth="1"/>
    <col min="12818" max="13056" width="10.109375" style="26"/>
    <col min="13057" max="13057" width="3.88671875" style="26" customWidth="1"/>
    <col min="13058" max="13058" width="13.109375" style="26" customWidth="1"/>
    <col min="13059" max="13059" width="7.5546875" style="26" customWidth="1"/>
    <col min="13060" max="13060" width="5.109375" style="26" customWidth="1"/>
    <col min="13061" max="13061" width="6.33203125" style="26" customWidth="1"/>
    <col min="13062" max="13062" width="5.33203125" style="26" customWidth="1"/>
    <col min="13063" max="13063" width="0" style="26" hidden="1" customWidth="1"/>
    <col min="13064" max="13064" width="16" style="26" customWidth="1"/>
    <col min="13065" max="13065" width="14.5546875" style="26" customWidth="1"/>
    <col min="13066" max="13066" width="11.5546875" style="26" customWidth="1"/>
    <col min="13067" max="13067" width="7" style="26" customWidth="1"/>
    <col min="13068" max="13068" width="6.6640625" style="26" customWidth="1"/>
    <col min="13069" max="13069" width="7.33203125" style="26" customWidth="1"/>
    <col min="13070" max="13070" width="6.5546875" style="26" customWidth="1"/>
    <col min="13071" max="13071" width="7.33203125" style="26" customWidth="1"/>
    <col min="13072" max="13072" width="10.44140625" style="26" customWidth="1"/>
    <col min="13073" max="13073" width="13.6640625" style="26" customWidth="1"/>
    <col min="13074" max="13312" width="10.109375" style="26"/>
    <col min="13313" max="13313" width="3.88671875" style="26" customWidth="1"/>
    <col min="13314" max="13314" width="13.109375" style="26" customWidth="1"/>
    <col min="13315" max="13315" width="7.5546875" style="26" customWidth="1"/>
    <col min="13316" max="13316" width="5.109375" style="26" customWidth="1"/>
    <col min="13317" max="13317" width="6.33203125" style="26" customWidth="1"/>
    <col min="13318" max="13318" width="5.33203125" style="26" customWidth="1"/>
    <col min="13319" max="13319" width="0" style="26" hidden="1" customWidth="1"/>
    <col min="13320" max="13320" width="16" style="26" customWidth="1"/>
    <col min="13321" max="13321" width="14.5546875" style="26" customWidth="1"/>
    <col min="13322" max="13322" width="11.5546875" style="26" customWidth="1"/>
    <col min="13323" max="13323" width="7" style="26" customWidth="1"/>
    <col min="13324" max="13324" width="6.6640625" style="26" customWidth="1"/>
    <col min="13325" max="13325" width="7.33203125" style="26" customWidth="1"/>
    <col min="13326" max="13326" width="6.5546875" style="26" customWidth="1"/>
    <col min="13327" max="13327" width="7.33203125" style="26" customWidth="1"/>
    <col min="13328" max="13328" width="10.44140625" style="26" customWidth="1"/>
    <col min="13329" max="13329" width="13.6640625" style="26" customWidth="1"/>
    <col min="13330" max="13568" width="10.109375" style="26"/>
    <col min="13569" max="13569" width="3.88671875" style="26" customWidth="1"/>
    <col min="13570" max="13570" width="13.109375" style="26" customWidth="1"/>
    <col min="13571" max="13571" width="7.5546875" style="26" customWidth="1"/>
    <col min="13572" max="13572" width="5.109375" style="26" customWidth="1"/>
    <col min="13573" max="13573" width="6.33203125" style="26" customWidth="1"/>
    <col min="13574" max="13574" width="5.33203125" style="26" customWidth="1"/>
    <col min="13575" max="13575" width="0" style="26" hidden="1" customWidth="1"/>
    <col min="13576" max="13576" width="16" style="26" customWidth="1"/>
    <col min="13577" max="13577" width="14.5546875" style="26" customWidth="1"/>
    <col min="13578" max="13578" width="11.5546875" style="26" customWidth="1"/>
    <col min="13579" max="13579" width="7" style="26" customWidth="1"/>
    <col min="13580" max="13580" width="6.6640625" style="26" customWidth="1"/>
    <col min="13581" max="13581" width="7.33203125" style="26" customWidth="1"/>
    <col min="13582" max="13582" width="6.5546875" style="26" customWidth="1"/>
    <col min="13583" max="13583" width="7.33203125" style="26" customWidth="1"/>
    <col min="13584" max="13584" width="10.44140625" style="26" customWidth="1"/>
    <col min="13585" max="13585" width="13.6640625" style="26" customWidth="1"/>
    <col min="13586" max="13824" width="10.109375" style="26"/>
    <col min="13825" max="13825" width="3.88671875" style="26" customWidth="1"/>
    <col min="13826" max="13826" width="13.109375" style="26" customWidth="1"/>
    <col min="13827" max="13827" width="7.5546875" style="26" customWidth="1"/>
    <col min="13828" max="13828" width="5.109375" style="26" customWidth="1"/>
    <col min="13829" max="13829" width="6.33203125" style="26" customWidth="1"/>
    <col min="13830" max="13830" width="5.33203125" style="26" customWidth="1"/>
    <col min="13831" max="13831" width="0" style="26" hidden="1" customWidth="1"/>
    <col min="13832" max="13832" width="16" style="26" customWidth="1"/>
    <col min="13833" max="13833" width="14.5546875" style="26" customWidth="1"/>
    <col min="13834" max="13834" width="11.5546875" style="26" customWidth="1"/>
    <col min="13835" max="13835" width="7" style="26" customWidth="1"/>
    <col min="13836" max="13836" width="6.6640625" style="26" customWidth="1"/>
    <col min="13837" max="13837" width="7.33203125" style="26" customWidth="1"/>
    <col min="13838" max="13838" width="6.5546875" style="26" customWidth="1"/>
    <col min="13839" max="13839" width="7.33203125" style="26" customWidth="1"/>
    <col min="13840" max="13840" width="10.44140625" style="26" customWidth="1"/>
    <col min="13841" max="13841" width="13.6640625" style="26" customWidth="1"/>
    <col min="13842" max="14080" width="10.109375" style="26"/>
    <col min="14081" max="14081" width="3.88671875" style="26" customWidth="1"/>
    <col min="14082" max="14082" width="13.109375" style="26" customWidth="1"/>
    <col min="14083" max="14083" width="7.5546875" style="26" customWidth="1"/>
    <col min="14084" max="14084" width="5.109375" style="26" customWidth="1"/>
    <col min="14085" max="14085" width="6.33203125" style="26" customWidth="1"/>
    <col min="14086" max="14086" width="5.33203125" style="26" customWidth="1"/>
    <col min="14087" max="14087" width="0" style="26" hidden="1" customWidth="1"/>
    <col min="14088" max="14088" width="16" style="26" customWidth="1"/>
    <col min="14089" max="14089" width="14.5546875" style="26" customWidth="1"/>
    <col min="14090" max="14090" width="11.5546875" style="26" customWidth="1"/>
    <col min="14091" max="14091" width="7" style="26" customWidth="1"/>
    <col min="14092" max="14092" width="6.6640625" style="26" customWidth="1"/>
    <col min="14093" max="14093" width="7.33203125" style="26" customWidth="1"/>
    <col min="14094" max="14094" width="6.5546875" style="26" customWidth="1"/>
    <col min="14095" max="14095" width="7.33203125" style="26" customWidth="1"/>
    <col min="14096" max="14096" width="10.44140625" style="26" customWidth="1"/>
    <col min="14097" max="14097" width="13.6640625" style="26" customWidth="1"/>
    <col min="14098" max="14336" width="10.109375" style="26"/>
    <col min="14337" max="14337" width="3.88671875" style="26" customWidth="1"/>
    <col min="14338" max="14338" width="13.109375" style="26" customWidth="1"/>
    <col min="14339" max="14339" width="7.5546875" style="26" customWidth="1"/>
    <col min="14340" max="14340" width="5.109375" style="26" customWidth="1"/>
    <col min="14341" max="14341" width="6.33203125" style="26" customWidth="1"/>
    <col min="14342" max="14342" width="5.33203125" style="26" customWidth="1"/>
    <col min="14343" max="14343" width="0" style="26" hidden="1" customWidth="1"/>
    <col min="14344" max="14344" width="16" style="26" customWidth="1"/>
    <col min="14345" max="14345" width="14.5546875" style="26" customWidth="1"/>
    <col min="14346" max="14346" width="11.5546875" style="26" customWidth="1"/>
    <col min="14347" max="14347" width="7" style="26" customWidth="1"/>
    <col min="14348" max="14348" width="6.6640625" style="26" customWidth="1"/>
    <col min="14349" max="14349" width="7.33203125" style="26" customWidth="1"/>
    <col min="14350" max="14350" width="6.5546875" style="26" customWidth="1"/>
    <col min="14351" max="14351" width="7.33203125" style="26" customWidth="1"/>
    <col min="14352" max="14352" width="10.44140625" style="26" customWidth="1"/>
    <col min="14353" max="14353" width="13.6640625" style="26" customWidth="1"/>
    <col min="14354" max="14592" width="10.109375" style="26"/>
    <col min="14593" max="14593" width="3.88671875" style="26" customWidth="1"/>
    <col min="14594" max="14594" width="13.109375" style="26" customWidth="1"/>
    <col min="14595" max="14595" width="7.5546875" style="26" customWidth="1"/>
    <col min="14596" max="14596" width="5.109375" style="26" customWidth="1"/>
    <col min="14597" max="14597" width="6.33203125" style="26" customWidth="1"/>
    <col min="14598" max="14598" width="5.33203125" style="26" customWidth="1"/>
    <col min="14599" max="14599" width="0" style="26" hidden="1" customWidth="1"/>
    <col min="14600" max="14600" width="16" style="26" customWidth="1"/>
    <col min="14601" max="14601" width="14.5546875" style="26" customWidth="1"/>
    <col min="14602" max="14602" width="11.5546875" style="26" customWidth="1"/>
    <col min="14603" max="14603" width="7" style="26" customWidth="1"/>
    <col min="14604" max="14604" width="6.6640625" style="26" customWidth="1"/>
    <col min="14605" max="14605" width="7.33203125" style="26" customWidth="1"/>
    <col min="14606" max="14606" width="6.5546875" style="26" customWidth="1"/>
    <col min="14607" max="14607" width="7.33203125" style="26" customWidth="1"/>
    <col min="14608" max="14608" width="10.44140625" style="26" customWidth="1"/>
    <col min="14609" max="14609" width="13.6640625" style="26" customWidth="1"/>
    <col min="14610" max="14848" width="10.109375" style="26"/>
    <col min="14849" max="14849" width="3.88671875" style="26" customWidth="1"/>
    <col min="14850" max="14850" width="13.109375" style="26" customWidth="1"/>
    <col min="14851" max="14851" width="7.5546875" style="26" customWidth="1"/>
    <col min="14852" max="14852" width="5.109375" style="26" customWidth="1"/>
    <col min="14853" max="14853" width="6.33203125" style="26" customWidth="1"/>
    <col min="14854" max="14854" width="5.33203125" style="26" customWidth="1"/>
    <col min="14855" max="14855" width="0" style="26" hidden="1" customWidth="1"/>
    <col min="14856" max="14856" width="16" style="26" customWidth="1"/>
    <col min="14857" max="14857" width="14.5546875" style="26" customWidth="1"/>
    <col min="14858" max="14858" width="11.5546875" style="26" customWidth="1"/>
    <col min="14859" max="14859" width="7" style="26" customWidth="1"/>
    <col min="14860" max="14860" width="6.6640625" style="26" customWidth="1"/>
    <col min="14861" max="14861" width="7.33203125" style="26" customWidth="1"/>
    <col min="14862" max="14862" width="6.5546875" style="26" customWidth="1"/>
    <col min="14863" max="14863" width="7.33203125" style="26" customWidth="1"/>
    <col min="14864" max="14864" width="10.44140625" style="26" customWidth="1"/>
    <col min="14865" max="14865" width="13.6640625" style="26" customWidth="1"/>
    <col min="14866" max="15104" width="10.109375" style="26"/>
    <col min="15105" max="15105" width="3.88671875" style="26" customWidth="1"/>
    <col min="15106" max="15106" width="13.109375" style="26" customWidth="1"/>
    <col min="15107" max="15107" width="7.5546875" style="26" customWidth="1"/>
    <col min="15108" max="15108" width="5.109375" style="26" customWidth="1"/>
    <col min="15109" max="15109" width="6.33203125" style="26" customWidth="1"/>
    <col min="15110" max="15110" width="5.33203125" style="26" customWidth="1"/>
    <col min="15111" max="15111" width="0" style="26" hidden="1" customWidth="1"/>
    <col min="15112" max="15112" width="16" style="26" customWidth="1"/>
    <col min="15113" max="15113" width="14.5546875" style="26" customWidth="1"/>
    <col min="15114" max="15114" width="11.5546875" style="26" customWidth="1"/>
    <col min="15115" max="15115" width="7" style="26" customWidth="1"/>
    <col min="15116" max="15116" width="6.6640625" style="26" customWidth="1"/>
    <col min="15117" max="15117" width="7.33203125" style="26" customWidth="1"/>
    <col min="15118" max="15118" width="6.5546875" style="26" customWidth="1"/>
    <col min="15119" max="15119" width="7.33203125" style="26" customWidth="1"/>
    <col min="15120" max="15120" width="10.44140625" style="26" customWidth="1"/>
    <col min="15121" max="15121" width="13.6640625" style="26" customWidth="1"/>
    <col min="15122" max="15360" width="10.109375" style="26"/>
    <col min="15361" max="15361" width="3.88671875" style="26" customWidth="1"/>
    <col min="15362" max="15362" width="13.109375" style="26" customWidth="1"/>
    <col min="15363" max="15363" width="7.5546875" style="26" customWidth="1"/>
    <col min="15364" max="15364" width="5.109375" style="26" customWidth="1"/>
    <col min="15365" max="15365" width="6.33203125" style="26" customWidth="1"/>
    <col min="15366" max="15366" width="5.33203125" style="26" customWidth="1"/>
    <col min="15367" max="15367" width="0" style="26" hidden="1" customWidth="1"/>
    <col min="15368" max="15368" width="16" style="26" customWidth="1"/>
    <col min="15369" max="15369" width="14.5546875" style="26" customWidth="1"/>
    <col min="15370" max="15370" width="11.5546875" style="26" customWidth="1"/>
    <col min="15371" max="15371" width="7" style="26" customWidth="1"/>
    <col min="15372" max="15372" width="6.6640625" style="26" customWidth="1"/>
    <col min="15373" max="15373" width="7.33203125" style="26" customWidth="1"/>
    <col min="15374" max="15374" width="6.5546875" style="26" customWidth="1"/>
    <col min="15375" max="15375" width="7.33203125" style="26" customWidth="1"/>
    <col min="15376" max="15376" width="10.44140625" style="26" customWidth="1"/>
    <col min="15377" max="15377" width="13.6640625" style="26" customWidth="1"/>
    <col min="15378" max="15616" width="10.109375" style="26"/>
    <col min="15617" max="15617" width="3.88671875" style="26" customWidth="1"/>
    <col min="15618" max="15618" width="13.109375" style="26" customWidth="1"/>
    <col min="15619" max="15619" width="7.5546875" style="26" customWidth="1"/>
    <col min="15620" max="15620" width="5.109375" style="26" customWidth="1"/>
    <col min="15621" max="15621" width="6.33203125" style="26" customWidth="1"/>
    <col min="15622" max="15622" width="5.33203125" style="26" customWidth="1"/>
    <col min="15623" max="15623" width="0" style="26" hidden="1" customWidth="1"/>
    <col min="15624" max="15624" width="16" style="26" customWidth="1"/>
    <col min="15625" max="15625" width="14.5546875" style="26" customWidth="1"/>
    <col min="15626" max="15626" width="11.5546875" style="26" customWidth="1"/>
    <col min="15627" max="15627" width="7" style="26" customWidth="1"/>
    <col min="15628" max="15628" width="6.6640625" style="26" customWidth="1"/>
    <col min="15629" max="15629" width="7.33203125" style="26" customWidth="1"/>
    <col min="15630" max="15630" width="6.5546875" style="26" customWidth="1"/>
    <col min="15631" max="15631" width="7.33203125" style="26" customWidth="1"/>
    <col min="15632" max="15632" width="10.44140625" style="26" customWidth="1"/>
    <col min="15633" max="15633" width="13.6640625" style="26" customWidth="1"/>
    <col min="15634" max="15872" width="10.109375" style="26"/>
    <col min="15873" max="15873" width="3.88671875" style="26" customWidth="1"/>
    <col min="15874" max="15874" width="13.109375" style="26" customWidth="1"/>
    <col min="15875" max="15875" width="7.5546875" style="26" customWidth="1"/>
    <col min="15876" max="15876" width="5.109375" style="26" customWidth="1"/>
    <col min="15877" max="15877" width="6.33203125" style="26" customWidth="1"/>
    <col min="15878" max="15878" width="5.33203125" style="26" customWidth="1"/>
    <col min="15879" max="15879" width="0" style="26" hidden="1" customWidth="1"/>
    <col min="15880" max="15880" width="16" style="26" customWidth="1"/>
    <col min="15881" max="15881" width="14.5546875" style="26" customWidth="1"/>
    <col min="15882" max="15882" width="11.5546875" style="26" customWidth="1"/>
    <col min="15883" max="15883" width="7" style="26" customWidth="1"/>
    <col min="15884" max="15884" width="6.6640625" style="26" customWidth="1"/>
    <col min="15885" max="15885" width="7.33203125" style="26" customWidth="1"/>
    <col min="15886" max="15886" width="6.5546875" style="26" customWidth="1"/>
    <col min="15887" max="15887" width="7.33203125" style="26" customWidth="1"/>
    <col min="15888" max="15888" width="10.44140625" style="26" customWidth="1"/>
    <col min="15889" max="15889" width="13.6640625" style="26" customWidth="1"/>
    <col min="15890" max="16128" width="10.109375" style="26"/>
    <col min="16129" max="16129" width="3.88671875" style="26" customWidth="1"/>
    <col min="16130" max="16130" width="13.109375" style="26" customWidth="1"/>
    <col min="16131" max="16131" width="7.5546875" style="26" customWidth="1"/>
    <col min="16132" max="16132" width="5.109375" style="26" customWidth="1"/>
    <col min="16133" max="16133" width="6.33203125" style="26" customWidth="1"/>
    <col min="16134" max="16134" width="5.33203125" style="26" customWidth="1"/>
    <col min="16135" max="16135" width="0" style="26" hidden="1" customWidth="1"/>
    <col min="16136" max="16136" width="16" style="26" customWidth="1"/>
    <col min="16137" max="16137" width="14.5546875" style="26" customWidth="1"/>
    <col min="16138" max="16138" width="11.5546875" style="26" customWidth="1"/>
    <col min="16139" max="16139" width="7" style="26" customWidth="1"/>
    <col min="16140" max="16140" width="6.6640625" style="26" customWidth="1"/>
    <col min="16141" max="16141" width="7.33203125" style="26" customWidth="1"/>
    <col min="16142" max="16142" width="6.5546875" style="26" customWidth="1"/>
    <col min="16143" max="16143" width="7.33203125" style="26" customWidth="1"/>
    <col min="16144" max="16144" width="10.44140625" style="26" customWidth="1"/>
    <col min="16145" max="16145" width="13.6640625" style="26" customWidth="1"/>
    <col min="16146" max="16384" width="10.109375" style="26"/>
  </cols>
  <sheetData>
    <row r="1" spans="1:17" x14ac:dyDescent="0.3">
      <c r="A1" s="73" t="s">
        <v>343</v>
      </c>
      <c r="B1" s="73"/>
      <c r="C1" s="73"/>
      <c r="D1" s="73"/>
      <c r="E1" s="73"/>
      <c r="F1" s="73"/>
      <c r="G1" s="73"/>
      <c r="H1" s="73"/>
      <c r="J1" s="26"/>
      <c r="K1" s="74" t="s">
        <v>1</v>
      </c>
      <c r="L1" s="74"/>
      <c r="M1" s="74"/>
      <c r="N1" s="74"/>
      <c r="O1" s="74"/>
      <c r="P1" s="74"/>
      <c r="Q1" s="74"/>
    </row>
    <row r="2" spans="1:17" x14ac:dyDescent="0.3">
      <c r="A2" s="74" t="s">
        <v>344</v>
      </c>
      <c r="B2" s="74"/>
      <c r="C2" s="74"/>
      <c r="D2" s="74"/>
      <c r="E2" s="74"/>
      <c r="F2" s="74"/>
      <c r="G2" s="74"/>
      <c r="H2" s="74"/>
      <c r="J2" s="26"/>
      <c r="K2" s="74" t="s">
        <v>3</v>
      </c>
      <c r="L2" s="74"/>
      <c r="M2" s="74"/>
      <c r="N2" s="74"/>
      <c r="O2" s="74"/>
      <c r="P2" s="74"/>
      <c r="Q2" s="74"/>
    </row>
    <row r="3" spans="1:17" x14ac:dyDescent="0.3">
      <c r="A3" s="75"/>
      <c r="B3" s="75"/>
      <c r="C3" s="75"/>
      <c r="D3" s="75"/>
      <c r="E3" s="75"/>
      <c r="F3" s="75"/>
      <c r="G3" s="75"/>
      <c r="H3" s="27"/>
      <c r="I3" s="73"/>
      <c r="J3" s="73"/>
      <c r="K3" s="73"/>
      <c r="L3" s="73"/>
      <c r="M3" s="73"/>
      <c r="N3" s="73"/>
      <c r="O3" s="73"/>
      <c r="P3" s="73"/>
    </row>
    <row r="4" spans="1:17" ht="17.55" x14ac:dyDescent="0.3">
      <c r="A4" s="76" t="s">
        <v>345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</row>
    <row r="5" spans="1:17" ht="17.55" x14ac:dyDescent="0.3">
      <c r="A5" s="76" t="s">
        <v>346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</row>
    <row r="7" spans="1:17" ht="28.8" customHeight="1" x14ac:dyDescent="0.3">
      <c r="A7" s="77" t="s">
        <v>347</v>
      </c>
      <c r="B7" s="77" t="s">
        <v>348</v>
      </c>
      <c r="C7" s="77"/>
      <c r="D7" s="77" t="s">
        <v>349</v>
      </c>
      <c r="E7" s="77" t="s">
        <v>350</v>
      </c>
      <c r="F7" s="77"/>
      <c r="G7" s="77"/>
      <c r="H7" s="78" t="s">
        <v>351</v>
      </c>
      <c r="I7" s="78" t="s">
        <v>352</v>
      </c>
      <c r="J7" s="80" t="s">
        <v>434</v>
      </c>
      <c r="K7" s="81" t="s">
        <v>365</v>
      </c>
      <c r="L7" s="82"/>
      <c r="M7" s="83"/>
      <c r="N7" s="80" t="s">
        <v>368</v>
      </c>
      <c r="O7" s="80" t="s">
        <v>370</v>
      </c>
      <c r="P7" s="80" t="s">
        <v>369</v>
      </c>
      <c r="Q7" s="101" t="s">
        <v>354</v>
      </c>
    </row>
    <row r="8" spans="1:17" ht="80.150000000000006" customHeight="1" x14ac:dyDescent="0.3">
      <c r="A8" s="77"/>
      <c r="B8" s="77"/>
      <c r="C8" s="77"/>
      <c r="D8" s="77"/>
      <c r="E8" s="32" t="s">
        <v>355</v>
      </c>
      <c r="F8" s="32" t="s">
        <v>433</v>
      </c>
      <c r="G8" s="33" t="s">
        <v>356</v>
      </c>
      <c r="H8" s="79"/>
      <c r="I8" s="79"/>
      <c r="J8" s="80"/>
      <c r="K8" s="52" t="s">
        <v>353</v>
      </c>
      <c r="L8" s="52" t="s">
        <v>366</v>
      </c>
      <c r="M8" s="52" t="s">
        <v>367</v>
      </c>
      <c r="N8" s="80"/>
      <c r="O8" s="80"/>
      <c r="P8" s="80"/>
      <c r="Q8" s="101"/>
    </row>
    <row r="9" spans="1:17" s="35" customFormat="1" ht="14.4" x14ac:dyDescent="0.3">
      <c r="A9" s="51">
        <v>-1</v>
      </c>
      <c r="B9" s="84">
        <v>-2</v>
      </c>
      <c r="C9" s="85"/>
      <c r="D9" s="51">
        <v>-3</v>
      </c>
      <c r="E9" s="51">
        <v>-4</v>
      </c>
      <c r="F9" s="51">
        <v>-5</v>
      </c>
      <c r="G9" s="51">
        <v>-6</v>
      </c>
      <c r="H9" s="51">
        <v>-6</v>
      </c>
      <c r="I9" s="51">
        <v>-7</v>
      </c>
      <c r="J9" s="51">
        <v>-8</v>
      </c>
      <c r="K9" s="51">
        <v>-9</v>
      </c>
      <c r="L9" s="51">
        <v>-10</v>
      </c>
      <c r="M9" s="51">
        <v>-11</v>
      </c>
      <c r="N9" s="51">
        <v>-12</v>
      </c>
      <c r="O9" s="51">
        <v>-13</v>
      </c>
      <c r="P9" s="51">
        <v>-14</v>
      </c>
      <c r="Q9" s="51">
        <v>-15</v>
      </c>
    </row>
    <row r="10" spans="1:17" s="35" customFormat="1" ht="28.8" x14ac:dyDescent="0.3">
      <c r="A10" s="25">
        <v>1</v>
      </c>
      <c r="B10" s="48" t="s">
        <v>361</v>
      </c>
      <c r="C10" s="49" t="s">
        <v>362</v>
      </c>
      <c r="D10" s="50"/>
      <c r="E10" s="50" t="s">
        <v>363</v>
      </c>
      <c r="F10" s="50"/>
      <c r="G10" s="50"/>
      <c r="H10" s="37" t="s">
        <v>364</v>
      </c>
      <c r="I10" s="96" t="s">
        <v>374</v>
      </c>
      <c r="J10" s="34">
        <v>15</v>
      </c>
      <c r="K10" s="34">
        <v>54</v>
      </c>
      <c r="L10" s="34"/>
      <c r="M10" s="38">
        <f>K10+L10</f>
        <v>54</v>
      </c>
      <c r="N10" s="38"/>
      <c r="O10" s="34">
        <f>M10-J10-N10</f>
        <v>39</v>
      </c>
      <c r="P10" s="53">
        <f>O10/J10</f>
        <v>2.6</v>
      </c>
      <c r="Q10" s="102" t="s">
        <v>371</v>
      </c>
    </row>
    <row r="11" spans="1:17" s="40" customFormat="1" ht="26.3" x14ac:dyDescent="0.3">
      <c r="A11" s="25">
        <v>2</v>
      </c>
      <c r="B11" s="55" t="s">
        <v>336</v>
      </c>
      <c r="C11" s="56" t="s">
        <v>337</v>
      </c>
      <c r="D11" s="36"/>
      <c r="E11" s="58" t="s">
        <v>363</v>
      </c>
      <c r="F11" s="36"/>
      <c r="G11" s="36"/>
      <c r="H11" s="37" t="s">
        <v>382</v>
      </c>
      <c r="I11" s="96" t="s">
        <v>357</v>
      </c>
      <c r="J11" s="39">
        <v>40</v>
      </c>
      <c r="K11" s="38">
        <v>120</v>
      </c>
      <c r="L11" s="38"/>
      <c r="M11" s="38">
        <f>K11+L11</f>
        <v>120</v>
      </c>
      <c r="N11" s="38"/>
      <c r="O11" s="34">
        <f>M11-J11-N11</f>
        <v>80</v>
      </c>
      <c r="P11" s="53">
        <f>O11/J11</f>
        <v>2</v>
      </c>
      <c r="Q11" s="103" t="s">
        <v>394</v>
      </c>
    </row>
    <row r="12" spans="1:17" s="40" customFormat="1" ht="31.3" customHeight="1" x14ac:dyDescent="0.3">
      <c r="A12" s="25">
        <v>3</v>
      </c>
      <c r="B12" s="55" t="s">
        <v>158</v>
      </c>
      <c r="C12" s="56" t="s">
        <v>159</v>
      </c>
      <c r="D12" s="36"/>
      <c r="E12" s="58" t="s">
        <v>363</v>
      </c>
      <c r="F12" s="36"/>
      <c r="G12" s="36"/>
      <c r="H12" s="37" t="s">
        <v>382</v>
      </c>
      <c r="I12" s="96" t="s">
        <v>395</v>
      </c>
      <c r="J12" s="39">
        <v>40</v>
      </c>
      <c r="K12" s="38">
        <v>72</v>
      </c>
      <c r="L12" s="38"/>
      <c r="M12" s="38">
        <f>K12+L12</f>
        <v>72</v>
      </c>
      <c r="N12" s="38"/>
      <c r="O12" s="34">
        <f>M12-J12-N12</f>
        <v>32</v>
      </c>
      <c r="P12" s="53">
        <f>O12/J12</f>
        <v>0.8</v>
      </c>
      <c r="Q12" s="103" t="s">
        <v>396</v>
      </c>
    </row>
    <row r="13" spans="1:17" s="40" customFormat="1" ht="32.25" customHeight="1" x14ac:dyDescent="0.3">
      <c r="A13" s="25">
        <v>4</v>
      </c>
      <c r="B13" s="55" t="s">
        <v>104</v>
      </c>
      <c r="C13" s="56" t="s">
        <v>294</v>
      </c>
      <c r="D13" s="57"/>
      <c r="E13" s="58" t="s">
        <v>363</v>
      </c>
      <c r="F13" s="57"/>
      <c r="G13" s="57"/>
      <c r="H13" s="37" t="s">
        <v>378</v>
      </c>
      <c r="I13" s="54" t="s">
        <v>398</v>
      </c>
      <c r="J13" s="39">
        <v>60</v>
      </c>
      <c r="K13" s="38">
        <v>112.5</v>
      </c>
      <c r="L13" s="38"/>
      <c r="M13" s="38">
        <f>K13+L13</f>
        <v>112.5</v>
      </c>
      <c r="N13" s="38"/>
      <c r="O13" s="34">
        <f>M13-J13-N13</f>
        <v>52.5</v>
      </c>
      <c r="P13" s="53">
        <f>O13/J13</f>
        <v>0.875</v>
      </c>
      <c r="Q13" s="103" t="s">
        <v>397</v>
      </c>
    </row>
    <row r="14" spans="1:17" s="40" customFormat="1" ht="43.2" customHeight="1" x14ac:dyDescent="0.3">
      <c r="A14" s="25">
        <v>5</v>
      </c>
      <c r="B14" s="60" t="s">
        <v>124</v>
      </c>
      <c r="C14" s="61" t="s">
        <v>77</v>
      </c>
      <c r="D14" s="58" t="s">
        <v>363</v>
      </c>
      <c r="E14" s="58" t="s">
        <v>363</v>
      </c>
      <c r="F14" s="58"/>
      <c r="G14" s="58"/>
      <c r="H14" s="37" t="s">
        <v>379</v>
      </c>
      <c r="I14" s="96" t="s">
        <v>400</v>
      </c>
      <c r="J14" s="39">
        <v>60</v>
      </c>
      <c r="K14" s="38">
        <v>180</v>
      </c>
      <c r="L14" s="38"/>
      <c r="M14" s="38">
        <f>K14+L14</f>
        <v>180</v>
      </c>
      <c r="N14" s="38"/>
      <c r="O14" s="34">
        <f>M14-J14-N14</f>
        <v>120</v>
      </c>
      <c r="P14" s="53">
        <f>O14/J14</f>
        <v>2</v>
      </c>
      <c r="Q14" s="103" t="s">
        <v>399</v>
      </c>
    </row>
    <row r="15" spans="1:17" s="40" customFormat="1" ht="39.450000000000003" customHeight="1" x14ac:dyDescent="0.3">
      <c r="A15" s="25">
        <v>6</v>
      </c>
      <c r="B15" s="86" t="s">
        <v>380</v>
      </c>
      <c r="C15" s="87" t="s">
        <v>121</v>
      </c>
      <c r="D15" s="88"/>
      <c r="E15" s="88" t="s">
        <v>363</v>
      </c>
      <c r="F15" s="88"/>
      <c r="G15" s="88"/>
      <c r="H15" s="89" t="s">
        <v>381</v>
      </c>
      <c r="I15" s="94" t="s">
        <v>414</v>
      </c>
      <c r="J15" s="90">
        <v>60</v>
      </c>
      <c r="K15" s="91"/>
      <c r="L15" s="91">
        <v>64.5</v>
      </c>
      <c r="M15" s="91">
        <f>K15+L15</f>
        <v>64.5</v>
      </c>
      <c r="N15" s="91"/>
      <c r="O15" s="92">
        <f>M15-J15-N15</f>
        <v>4.5</v>
      </c>
      <c r="P15" s="93">
        <f>O15/J15</f>
        <v>7.4999999999999997E-2</v>
      </c>
      <c r="Q15" s="104" t="s">
        <v>415</v>
      </c>
    </row>
    <row r="16" spans="1:17" s="40" customFormat="1" ht="48.25" customHeight="1" x14ac:dyDescent="0.3">
      <c r="A16" s="25">
        <v>7</v>
      </c>
      <c r="B16" s="55" t="s">
        <v>260</v>
      </c>
      <c r="C16" s="56" t="s">
        <v>257</v>
      </c>
      <c r="D16" s="62"/>
      <c r="E16" s="63" t="s">
        <v>363</v>
      </c>
      <c r="F16" s="62"/>
      <c r="G16" s="62"/>
      <c r="H16" s="37" t="s">
        <v>383</v>
      </c>
      <c r="I16" s="54" t="s">
        <v>416</v>
      </c>
      <c r="J16" s="39">
        <v>60</v>
      </c>
      <c r="K16" s="38">
        <v>81</v>
      </c>
      <c r="L16" s="38"/>
      <c r="M16" s="38">
        <f>K16+L16</f>
        <v>81</v>
      </c>
      <c r="N16" s="38"/>
      <c r="O16" s="34">
        <f>M16-J16-N16</f>
        <v>21</v>
      </c>
      <c r="P16" s="53">
        <f>O16/J16</f>
        <v>0.35</v>
      </c>
      <c r="Q16" s="103" t="s">
        <v>417</v>
      </c>
    </row>
    <row r="17" spans="1:18" s="40" customFormat="1" ht="55.75" customHeight="1" x14ac:dyDescent="0.3">
      <c r="A17" s="25">
        <v>8</v>
      </c>
      <c r="B17" s="60" t="s">
        <v>24</v>
      </c>
      <c r="C17" s="61" t="s">
        <v>386</v>
      </c>
      <c r="D17" s="58"/>
      <c r="E17" s="58" t="s">
        <v>363</v>
      </c>
      <c r="F17" s="58"/>
      <c r="G17" s="58"/>
      <c r="H17" s="37" t="s">
        <v>387</v>
      </c>
      <c r="I17" s="96" t="s">
        <v>402</v>
      </c>
      <c r="J17" s="39">
        <v>60</v>
      </c>
      <c r="K17" s="38">
        <v>30</v>
      </c>
      <c r="L17" s="38">
        <v>64.5</v>
      </c>
      <c r="M17" s="38">
        <f>K17+L17</f>
        <v>94.5</v>
      </c>
      <c r="N17" s="38"/>
      <c r="O17" s="34">
        <f>M17-J17-N17</f>
        <v>34.5</v>
      </c>
      <c r="P17" s="53">
        <f>O17/J17</f>
        <v>0.57499999999999996</v>
      </c>
      <c r="Q17" s="103" t="s">
        <v>403</v>
      </c>
      <c r="R17" s="97"/>
    </row>
    <row r="18" spans="1:18" s="40" customFormat="1" ht="36.35" customHeight="1" x14ac:dyDescent="0.3">
      <c r="A18" s="25">
        <v>9</v>
      </c>
      <c r="B18" s="55" t="s">
        <v>339</v>
      </c>
      <c r="C18" s="56" t="s">
        <v>340</v>
      </c>
      <c r="D18" s="36"/>
      <c r="E18" s="58" t="s">
        <v>363</v>
      </c>
      <c r="F18" s="36"/>
      <c r="G18" s="36"/>
      <c r="H18" s="37" t="s">
        <v>435</v>
      </c>
      <c r="I18" s="96" t="s">
        <v>359</v>
      </c>
      <c r="J18" s="39">
        <v>60</v>
      </c>
      <c r="K18" s="38">
        <v>90</v>
      </c>
      <c r="L18" s="38">
        <v>64.5</v>
      </c>
      <c r="M18" s="38">
        <f>K18+L18</f>
        <v>154.5</v>
      </c>
      <c r="N18" s="38"/>
      <c r="O18" s="34">
        <f>M18-J18-N18</f>
        <v>94.5</v>
      </c>
      <c r="P18" s="53">
        <f>O18/J18</f>
        <v>1.575</v>
      </c>
      <c r="Q18" s="103" t="s">
        <v>358</v>
      </c>
    </row>
    <row r="19" spans="1:18" s="40" customFormat="1" ht="37.6" customHeight="1" x14ac:dyDescent="0.3">
      <c r="A19" s="25">
        <v>10</v>
      </c>
      <c r="B19" s="60" t="s">
        <v>384</v>
      </c>
      <c r="C19" s="61" t="s">
        <v>149</v>
      </c>
      <c r="D19" s="58"/>
      <c r="E19" s="58" t="s">
        <v>363</v>
      </c>
      <c r="F19" s="58"/>
      <c r="G19" s="58"/>
      <c r="H19" s="37" t="s">
        <v>385</v>
      </c>
      <c r="I19" s="96" t="s">
        <v>400</v>
      </c>
      <c r="J19" s="39">
        <v>60</v>
      </c>
      <c r="K19" s="38">
        <v>180</v>
      </c>
      <c r="L19" s="38"/>
      <c r="M19" s="38">
        <f>K19+L19</f>
        <v>180</v>
      </c>
      <c r="N19" s="38"/>
      <c r="O19" s="34">
        <f>M19-J19-N19</f>
        <v>120</v>
      </c>
      <c r="P19" s="53">
        <f>O19/J19</f>
        <v>2</v>
      </c>
      <c r="Q19" s="103" t="s">
        <v>401</v>
      </c>
    </row>
    <row r="20" spans="1:18" s="40" customFormat="1" ht="51.35" customHeight="1" x14ac:dyDescent="0.3">
      <c r="A20" s="25">
        <v>11</v>
      </c>
      <c r="B20" s="55" t="s">
        <v>338</v>
      </c>
      <c r="C20" s="56" t="s">
        <v>281</v>
      </c>
      <c r="D20" s="36"/>
      <c r="E20" s="58" t="s">
        <v>363</v>
      </c>
      <c r="F20" s="36"/>
      <c r="G20" s="36"/>
      <c r="H20" s="37" t="s">
        <v>436</v>
      </c>
      <c r="I20" s="96" t="s">
        <v>373</v>
      </c>
      <c r="J20" s="39">
        <v>70</v>
      </c>
      <c r="K20" s="38">
        <f>60+18</f>
        <v>78</v>
      </c>
      <c r="L20" s="38">
        <v>64.5</v>
      </c>
      <c r="M20" s="38">
        <f>K20+L20</f>
        <v>142.5</v>
      </c>
      <c r="N20" s="38"/>
      <c r="O20" s="34">
        <f>M20-J20-N20</f>
        <v>72.5</v>
      </c>
      <c r="P20" s="53">
        <f>O20/J20</f>
        <v>1.0357142857142858</v>
      </c>
      <c r="Q20" s="103" t="s">
        <v>372</v>
      </c>
    </row>
    <row r="21" spans="1:18" s="40" customFormat="1" ht="65.75" x14ac:dyDescent="0.3">
      <c r="A21" s="25">
        <v>12</v>
      </c>
      <c r="B21" s="55" t="s">
        <v>221</v>
      </c>
      <c r="C21" s="56" t="s">
        <v>342</v>
      </c>
      <c r="D21" s="36"/>
      <c r="E21" s="58" t="s">
        <v>363</v>
      </c>
      <c r="F21" s="36"/>
      <c r="G21" s="36"/>
      <c r="H21" s="37" t="s">
        <v>388</v>
      </c>
      <c r="I21" s="96" t="s">
        <v>375</v>
      </c>
      <c r="J21" s="39">
        <v>60</v>
      </c>
      <c r="K21" s="38">
        <f>30+48</f>
        <v>78</v>
      </c>
      <c r="L21" s="38">
        <v>64.5</v>
      </c>
      <c r="M21" s="38">
        <f>K21+L21</f>
        <v>142.5</v>
      </c>
      <c r="N21" s="38"/>
      <c r="O21" s="34">
        <f>M21-J21-N21</f>
        <v>82.5</v>
      </c>
      <c r="P21" s="53">
        <f>O21/J21</f>
        <v>1.375</v>
      </c>
      <c r="Q21" s="103" t="s">
        <v>376</v>
      </c>
    </row>
    <row r="22" spans="1:18" s="40" customFormat="1" ht="39.450000000000003" x14ac:dyDescent="0.3">
      <c r="A22" s="25">
        <v>13</v>
      </c>
      <c r="B22" s="55" t="s">
        <v>50</v>
      </c>
      <c r="C22" s="56" t="s">
        <v>71</v>
      </c>
      <c r="D22" s="57" t="s">
        <v>363</v>
      </c>
      <c r="E22" s="58" t="s">
        <v>363</v>
      </c>
      <c r="F22" s="57"/>
      <c r="G22" s="57"/>
      <c r="H22" s="37" t="s">
        <v>388</v>
      </c>
      <c r="I22" s="54" t="s">
        <v>413</v>
      </c>
      <c r="J22" s="39">
        <v>70</v>
      </c>
      <c r="K22" s="38">
        <v>60</v>
      </c>
      <c r="L22" s="38">
        <v>64.5</v>
      </c>
      <c r="M22" s="38">
        <f>K22+L22</f>
        <v>124.5</v>
      </c>
      <c r="N22" s="38"/>
      <c r="O22" s="34">
        <f>M22-J22-N22</f>
        <v>54.5</v>
      </c>
      <c r="P22" s="53">
        <f>O22/J22</f>
        <v>0.77857142857142858</v>
      </c>
      <c r="Q22" s="103" t="s">
        <v>405</v>
      </c>
    </row>
    <row r="23" spans="1:18" s="40" customFormat="1" ht="39.450000000000003" x14ac:dyDescent="0.3">
      <c r="A23" s="25">
        <v>14</v>
      </c>
      <c r="B23" s="55" t="s">
        <v>341</v>
      </c>
      <c r="C23" s="56" t="s">
        <v>209</v>
      </c>
      <c r="D23" s="36"/>
      <c r="E23" s="58" t="s">
        <v>363</v>
      </c>
      <c r="F23" s="36"/>
      <c r="G23" s="36"/>
      <c r="H23" s="37" t="s">
        <v>437</v>
      </c>
      <c r="I23" s="96" t="s">
        <v>360</v>
      </c>
      <c r="J23" s="39">
        <v>70</v>
      </c>
      <c r="K23" s="38">
        <v>30</v>
      </c>
      <c r="L23" s="38">
        <v>64.5</v>
      </c>
      <c r="M23" s="38">
        <f>K23+L23</f>
        <v>94.5</v>
      </c>
      <c r="N23" s="38"/>
      <c r="O23" s="34">
        <f>M23-J23-N23</f>
        <v>24.5</v>
      </c>
      <c r="P23" s="53">
        <f>O23/J23</f>
        <v>0.35</v>
      </c>
      <c r="Q23" s="103" t="s">
        <v>404</v>
      </c>
    </row>
    <row r="24" spans="1:18" s="40" customFormat="1" ht="41.35" customHeight="1" x14ac:dyDescent="0.3">
      <c r="A24" s="25">
        <v>15</v>
      </c>
      <c r="B24" s="98" t="s">
        <v>389</v>
      </c>
      <c r="C24" s="99" t="s">
        <v>208</v>
      </c>
      <c r="D24" s="100"/>
      <c r="E24" s="88" t="s">
        <v>363</v>
      </c>
      <c r="F24" s="100"/>
      <c r="G24" s="100"/>
      <c r="H24" s="89" t="s">
        <v>390</v>
      </c>
      <c r="I24" s="94" t="s">
        <v>414</v>
      </c>
      <c r="J24" s="90">
        <v>70</v>
      </c>
      <c r="K24" s="91"/>
      <c r="L24" s="91">
        <v>64.5</v>
      </c>
      <c r="M24" s="91">
        <f>K24+L24</f>
        <v>64.5</v>
      </c>
      <c r="N24" s="91"/>
      <c r="O24" s="92">
        <f>M24-J24-N24</f>
        <v>-5.5</v>
      </c>
      <c r="P24" s="93">
        <f>O24/J24</f>
        <v>-7.857142857142857E-2</v>
      </c>
      <c r="Q24" s="104" t="s">
        <v>415</v>
      </c>
    </row>
    <row r="25" spans="1:18" s="40" customFormat="1" ht="43.85" customHeight="1" x14ac:dyDescent="0.3">
      <c r="A25" s="25">
        <v>16</v>
      </c>
      <c r="B25" s="60" t="s">
        <v>151</v>
      </c>
      <c r="C25" s="61" t="s">
        <v>152</v>
      </c>
      <c r="D25" s="58"/>
      <c r="E25" s="58" t="s">
        <v>363</v>
      </c>
      <c r="F25" s="58"/>
      <c r="G25" s="58"/>
      <c r="H25" s="37" t="s">
        <v>391</v>
      </c>
      <c r="I25" s="96" t="s">
        <v>400</v>
      </c>
      <c r="J25" s="39">
        <v>60</v>
      </c>
      <c r="K25" s="38">
        <v>180</v>
      </c>
      <c r="L25" s="38">
        <v>64.5</v>
      </c>
      <c r="M25" s="38">
        <f>K25+L25</f>
        <v>244.5</v>
      </c>
      <c r="N25" s="38"/>
      <c r="O25" s="34">
        <f>M25-J25-N25</f>
        <v>184.5</v>
      </c>
      <c r="P25" s="53">
        <f>O25/J25</f>
        <v>3.0750000000000002</v>
      </c>
      <c r="Q25" s="103" t="s">
        <v>406</v>
      </c>
    </row>
    <row r="26" spans="1:18" s="40" customFormat="1" ht="35.1" customHeight="1" x14ac:dyDescent="0.3">
      <c r="A26" s="25">
        <v>17</v>
      </c>
      <c r="B26" s="64" t="s">
        <v>210</v>
      </c>
      <c r="C26" s="65" t="s">
        <v>211</v>
      </c>
      <c r="D26" s="58"/>
      <c r="E26" s="58" t="s">
        <v>363</v>
      </c>
      <c r="F26" s="58"/>
      <c r="G26" s="58"/>
      <c r="H26" s="37" t="s">
        <v>392</v>
      </c>
      <c r="I26" s="96" t="s">
        <v>407</v>
      </c>
      <c r="J26" s="39">
        <v>70</v>
      </c>
      <c r="K26" s="38">
        <v>90</v>
      </c>
      <c r="L26" s="38"/>
      <c r="M26" s="38">
        <f>K26+L26</f>
        <v>90</v>
      </c>
      <c r="N26" s="38"/>
      <c r="O26" s="34">
        <f>M26-J26-N26</f>
        <v>20</v>
      </c>
      <c r="P26" s="53">
        <f>O26/J26</f>
        <v>0.2857142857142857</v>
      </c>
      <c r="Q26" s="103" t="s">
        <v>408</v>
      </c>
    </row>
    <row r="27" spans="1:18" s="40" customFormat="1" ht="46.35" customHeight="1" x14ac:dyDescent="0.3">
      <c r="A27" s="25">
        <v>18</v>
      </c>
      <c r="B27" s="105" t="s">
        <v>393</v>
      </c>
      <c r="C27" s="106" t="s">
        <v>243</v>
      </c>
      <c r="D27" s="66"/>
      <c r="E27" s="58" t="s">
        <v>363</v>
      </c>
      <c r="F27" s="66"/>
      <c r="G27" s="66"/>
      <c r="H27" s="37" t="s">
        <v>438</v>
      </c>
      <c r="I27" s="54" t="s">
        <v>409</v>
      </c>
      <c r="J27" s="59">
        <v>80</v>
      </c>
      <c r="K27" s="38">
        <v>99</v>
      </c>
      <c r="L27" s="38">
        <v>64.5</v>
      </c>
      <c r="M27" s="38">
        <f>K27+L27</f>
        <v>163.5</v>
      </c>
      <c r="N27" s="38"/>
      <c r="O27" s="34">
        <f>M27-J27-N27</f>
        <v>83.5</v>
      </c>
      <c r="P27" s="53">
        <f>O27/J27</f>
        <v>1.04375</v>
      </c>
      <c r="Q27" s="103" t="s">
        <v>410</v>
      </c>
    </row>
    <row r="28" spans="1:18" s="40" customFormat="1" ht="52.6" customHeight="1" x14ac:dyDescent="0.3">
      <c r="A28" s="25">
        <v>19</v>
      </c>
      <c r="B28" s="55" t="s">
        <v>150</v>
      </c>
      <c r="C28" s="56" t="s">
        <v>55</v>
      </c>
      <c r="D28" s="57" t="s">
        <v>363</v>
      </c>
      <c r="E28" s="58" t="s">
        <v>363</v>
      </c>
      <c r="F28" s="57"/>
      <c r="G28" s="57"/>
      <c r="H28" s="37" t="s">
        <v>377</v>
      </c>
      <c r="I28" s="54" t="s">
        <v>411</v>
      </c>
      <c r="J28" s="59">
        <v>80</v>
      </c>
      <c r="K28" s="38">
        <f>20+180</f>
        <v>200</v>
      </c>
      <c r="L28" s="38">
        <v>64.5</v>
      </c>
      <c r="M28" s="38">
        <f>K28+L28</f>
        <v>264.5</v>
      </c>
      <c r="N28" s="38"/>
      <c r="O28" s="34">
        <f>M28-J28-N28</f>
        <v>184.5</v>
      </c>
      <c r="P28" s="53">
        <f>O28/J28</f>
        <v>2.3062499999999999</v>
      </c>
      <c r="Q28" s="103" t="s">
        <v>412</v>
      </c>
    </row>
    <row r="29" spans="1:18" s="40" customFormat="1" ht="16.899999999999999" x14ac:dyDescent="0.3">
      <c r="A29" s="178"/>
      <c r="B29" s="179"/>
      <c r="C29" s="180"/>
      <c r="D29" s="181"/>
      <c r="E29" s="182"/>
      <c r="F29" s="181"/>
      <c r="G29" s="181"/>
      <c r="H29" s="183"/>
      <c r="I29" s="184"/>
      <c r="J29" s="185"/>
      <c r="K29" s="186"/>
      <c r="L29" s="186"/>
      <c r="M29" s="186"/>
      <c r="N29" s="186"/>
      <c r="O29" s="187"/>
      <c r="P29" s="188"/>
      <c r="Q29" s="189"/>
    </row>
    <row r="30" spans="1:18" s="40" customFormat="1" ht="16.899999999999999" x14ac:dyDescent="0.3">
      <c r="A30" s="178"/>
      <c r="B30" s="179"/>
      <c r="C30" s="180"/>
      <c r="D30" s="181"/>
      <c r="E30" s="182"/>
      <c r="F30" s="181"/>
      <c r="G30" s="181"/>
      <c r="H30" s="183"/>
      <c r="I30" s="184"/>
      <c r="J30" s="185"/>
      <c r="K30" s="186"/>
      <c r="L30" s="186"/>
      <c r="M30" s="186"/>
      <c r="N30" s="186"/>
      <c r="O30" s="187"/>
      <c r="P30" s="188"/>
      <c r="Q30" s="189"/>
    </row>
    <row r="31" spans="1:18" x14ac:dyDescent="0.3">
      <c r="B31" s="26"/>
      <c r="J31" s="41"/>
      <c r="P31" s="42"/>
    </row>
    <row r="32" spans="1:18" x14ac:dyDescent="0.3">
      <c r="J32" s="26"/>
      <c r="O32" s="73"/>
      <c r="P32" s="73"/>
      <c r="Q32" s="73"/>
    </row>
    <row r="33" spans="1:17" s="45" customFormat="1" x14ac:dyDescent="0.3">
      <c r="A33" s="43"/>
      <c r="B33" s="43"/>
      <c r="C33" s="43"/>
      <c r="D33" s="43"/>
      <c r="E33" s="43"/>
      <c r="F33" s="43"/>
      <c r="G33" s="43"/>
      <c r="H33" s="74"/>
      <c r="I33" s="74"/>
      <c r="J33" s="74"/>
      <c r="K33" s="74"/>
      <c r="L33" s="44"/>
      <c r="M33" s="44"/>
      <c r="N33" s="44"/>
      <c r="O33" s="74"/>
      <c r="P33" s="74"/>
      <c r="Q33" s="74"/>
    </row>
    <row r="34" spans="1:17" s="45" customFormat="1" x14ac:dyDescent="0.3">
      <c r="C34" s="46"/>
      <c r="I34" s="46"/>
      <c r="P34" s="47"/>
      <c r="Q34" s="43"/>
    </row>
  </sheetData>
  <mergeCells count="24">
    <mergeCell ref="B9:C9"/>
    <mergeCell ref="O32:Q32"/>
    <mergeCell ref="H33:K33"/>
    <mergeCell ref="O33:Q33"/>
    <mergeCell ref="N7:N8"/>
    <mergeCell ref="O7:O8"/>
    <mergeCell ref="P7:P8"/>
    <mergeCell ref="Q7:Q8"/>
    <mergeCell ref="A4:Q4"/>
    <mergeCell ref="A5:Q5"/>
    <mergeCell ref="A7:A8"/>
    <mergeCell ref="B7:C8"/>
    <mergeCell ref="D7:D8"/>
    <mergeCell ref="E7:G7"/>
    <mergeCell ref="H7:H8"/>
    <mergeCell ref="I7:I8"/>
    <mergeCell ref="J7:J8"/>
    <mergeCell ref="K7:M7"/>
    <mergeCell ref="A1:H1"/>
    <mergeCell ref="K1:Q1"/>
    <mergeCell ref="A2:H2"/>
    <mergeCell ref="K2:Q2"/>
    <mergeCell ref="A3:G3"/>
    <mergeCell ref="I3:P3"/>
  </mergeCells>
  <pageMargins left="0.3" right="0.3" top="0.35" bottom="0.34" header="0.2" footer="0.2"/>
  <pageSetup paperSize="9" scale="9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X6"/>
  <sheetViews>
    <sheetView workbookViewId="0">
      <selection activeCell="H8" sqref="H8:H9"/>
    </sheetView>
  </sheetViews>
  <sheetFormatPr defaultRowHeight="15.05" x14ac:dyDescent="0.3"/>
  <sheetData>
    <row r="6" spans="1:24" s="110" customFormat="1" ht="24.75" customHeight="1" x14ac:dyDescent="0.3">
      <c r="A6" s="11">
        <v>27</v>
      </c>
      <c r="B6" s="19" t="s">
        <v>147</v>
      </c>
      <c r="C6" s="20" t="s">
        <v>148</v>
      </c>
      <c r="D6" s="21">
        <v>180</v>
      </c>
      <c r="E6" s="9">
        <v>0</v>
      </c>
      <c r="F6" s="9">
        <v>0</v>
      </c>
      <c r="G6" s="9">
        <v>180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180</v>
      </c>
      <c r="P6" s="9">
        <v>0</v>
      </c>
      <c r="Q6" s="9">
        <v>0</v>
      </c>
      <c r="R6" s="22">
        <v>180</v>
      </c>
      <c r="S6" s="9"/>
      <c r="T6" s="9">
        <f>R6+S6</f>
        <v>180</v>
      </c>
      <c r="U6" s="10">
        <v>180</v>
      </c>
      <c r="V6" s="13">
        <v>0</v>
      </c>
      <c r="W6" s="14">
        <v>0</v>
      </c>
      <c r="X6" s="10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PCUD TOAN TRUONG</vt:lpstr>
      <vt:lpstr>KIEM CHUC</vt:lpstr>
      <vt:lpstr>Sheet3</vt:lpstr>
      <vt:lpstr>'PCUD TOAN TRUONG'!Print_Area</vt:lpstr>
      <vt:lpstr>'KIEM CHUC'!Print_Titles</vt:lpstr>
      <vt:lpstr>'PCUD TOAN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Thu Thuy</cp:lastModifiedBy>
  <cp:lastPrinted>2019-11-07T14:07:45Z</cp:lastPrinted>
  <dcterms:created xsi:type="dcterms:W3CDTF">2019-11-07T01:58:02Z</dcterms:created>
  <dcterms:modified xsi:type="dcterms:W3CDTF">2019-11-07T21:48:20Z</dcterms:modified>
</cp:coreProperties>
</file>